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781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E23" i="1"/>
  <c r="F23"/>
  <c r="H23" s="1"/>
  <c r="G23"/>
  <c r="G33"/>
  <c r="G76"/>
  <c r="G118"/>
  <c r="I23"/>
  <c r="J23"/>
  <c r="J33" s="1"/>
  <c r="K23"/>
  <c r="H24"/>
  <c r="L24"/>
  <c r="H25"/>
  <c r="L25"/>
  <c r="H26"/>
  <c r="L26"/>
  <c r="H27"/>
  <c r="L27"/>
  <c r="E28"/>
  <c r="H28"/>
  <c r="F28"/>
  <c r="G28"/>
  <c r="I28"/>
  <c r="J28"/>
  <c r="L28" s="1"/>
  <c r="K28"/>
  <c r="H29"/>
  <c r="L29"/>
  <c r="H30"/>
  <c r="L30"/>
  <c r="H31"/>
  <c r="L31"/>
  <c r="H32"/>
  <c r="L32"/>
  <c r="E33"/>
  <c r="I33"/>
  <c r="K33"/>
  <c r="E34"/>
  <c r="H34"/>
  <c r="F34"/>
  <c r="G34"/>
  <c r="I34"/>
  <c r="J34"/>
  <c r="L34" s="1"/>
  <c r="K34"/>
  <c r="E35"/>
  <c r="H35"/>
  <c r="F35"/>
  <c r="G35"/>
  <c r="I35"/>
  <c r="J35"/>
  <c r="L35" s="1"/>
  <c r="K35"/>
  <c r="E36"/>
  <c r="H36"/>
  <c r="F36"/>
  <c r="G36"/>
  <c r="I36"/>
  <c r="J36"/>
  <c r="L36" s="1"/>
  <c r="K36"/>
  <c r="E37"/>
  <c r="H37"/>
  <c r="F37"/>
  <c r="G37"/>
  <c r="I37"/>
  <c r="L37"/>
  <c r="J37"/>
  <c r="K37"/>
  <c r="E44"/>
  <c r="H44"/>
  <c r="F44"/>
  <c r="F52"/>
  <c r="G44"/>
  <c r="G52"/>
  <c r="I44"/>
  <c r="I52"/>
  <c r="J44"/>
  <c r="K44"/>
  <c r="H45"/>
  <c r="L45"/>
  <c r="H46"/>
  <c r="L46"/>
  <c r="H47"/>
  <c r="L47"/>
  <c r="E48"/>
  <c r="F48"/>
  <c r="G48"/>
  <c r="H48"/>
  <c r="I48"/>
  <c r="L48"/>
  <c r="J48"/>
  <c r="K48"/>
  <c r="H49"/>
  <c r="L49"/>
  <c r="H50"/>
  <c r="L50"/>
  <c r="H51"/>
  <c r="L51"/>
  <c r="E52"/>
  <c r="H52"/>
  <c r="J52"/>
  <c r="K52"/>
  <c r="E53"/>
  <c r="H53"/>
  <c r="F53"/>
  <c r="G53"/>
  <c r="I53"/>
  <c r="L53"/>
  <c r="J53"/>
  <c r="K53"/>
  <c r="E54"/>
  <c r="H54"/>
  <c r="F54"/>
  <c r="G54"/>
  <c r="I54"/>
  <c r="L54"/>
  <c r="J54"/>
  <c r="K54"/>
  <c r="E55"/>
  <c r="H55"/>
  <c r="F55"/>
  <c r="G55"/>
  <c r="I55"/>
  <c r="L55"/>
  <c r="J55"/>
  <c r="K55"/>
  <c r="H56"/>
  <c r="L56"/>
  <c r="H57"/>
  <c r="L57"/>
  <c r="H58"/>
  <c r="L58"/>
  <c r="E59"/>
  <c r="E76"/>
  <c r="F59"/>
  <c r="G59"/>
  <c r="I59"/>
  <c r="J59"/>
  <c r="K59"/>
  <c r="L59"/>
  <c r="H60"/>
  <c r="L60"/>
  <c r="H61"/>
  <c r="L61"/>
  <c r="H62"/>
  <c r="L62"/>
  <c r="H63"/>
  <c r="L63"/>
  <c r="E70"/>
  <c r="H70"/>
  <c r="F70"/>
  <c r="G70"/>
  <c r="I70"/>
  <c r="J70"/>
  <c r="K70"/>
  <c r="L70"/>
  <c r="H71"/>
  <c r="L71"/>
  <c r="H72"/>
  <c r="L72"/>
  <c r="H73"/>
  <c r="L73"/>
  <c r="H74"/>
  <c r="L74"/>
  <c r="H75"/>
  <c r="L75"/>
  <c r="K76"/>
  <c r="E78"/>
  <c r="F78"/>
  <c r="H78" s="1"/>
  <c r="G78"/>
  <c r="I78"/>
  <c r="L78" s="1"/>
  <c r="J78"/>
  <c r="J117" s="1"/>
  <c r="K78"/>
  <c r="H79"/>
  <c r="L79"/>
  <c r="H80"/>
  <c r="L80"/>
  <c r="H81"/>
  <c r="L81"/>
  <c r="H82"/>
  <c r="L82"/>
  <c r="H83"/>
  <c r="L83"/>
  <c r="H84"/>
  <c r="L84"/>
  <c r="H85"/>
  <c r="L85"/>
  <c r="H86"/>
  <c r="L86"/>
  <c r="H87"/>
  <c r="L87"/>
  <c r="E88"/>
  <c r="F88"/>
  <c r="G88"/>
  <c r="H88"/>
  <c r="I88"/>
  <c r="J88"/>
  <c r="K88"/>
  <c r="H89"/>
  <c r="L89"/>
  <c r="H90"/>
  <c r="L90"/>
  <c r="H91"/>
  <c r="L91"/>
  <c r="H99"/>
  <c r="L99"/>
  <c r="H100"/>
  <c r="L100"/>
  <c r="E101"/>
  <c r="H101"/>
  <c r="F101"/>
  <c r="G101"/>
  <c r="I101"/>
  <c r="L101"/>
  <c r="J101"/>
  <c r="K101"/>
  <c r="H102"/>
  <c r="L102"/>
  <c r="H103"/>
  <c r="L103"/>
  <c r="H104"/>
  <c r="L104"/>
  <c r="H105"/>
  <c r="L105"/>
  <c r="G106"/>
  <c r="J106"/>
  <c r="L106" s="1"/>
  <c r="H107"/>
  <c r="L107"/>
  <c r="H108"/>
  <c r="L108"/>
  <c r="H109"/>
  <c r="L109"/>
  <c r="H110"/>
  <c r="L110"/>
  <c r="H111"/>
  <c r="L111"/>
  <c r="E112"/>
  <c r="E106"/>
  <c r="F112"/>
  <c r="H112" s="1"/>
  <c r="G112"/>
  <c r="I112"/>
  <c r="I106"/>
  <c r="J112"/>
  <c r="K112"/>
  <c r="K106"/>
  <c r="L112"/>
  <c r="E113"/>
  <c r="H113"/>
  <c r="F113"/>
  <c r="G113"/>
  <c r="I113"/>
  <c r="J113"/>
  <c r="K113"/>
  <c r="L113"/>
  <c r="H114"/>
  <c r="L114"/>
  <c r="H115"/>
  <c r="L115"/>
  <c r="H116"/>
  <c r="L116"/>
  <c r="G117"/>
  <c r="E126"/>
  <c r="H126"/>
  <c r="F126"/>
  <c r="G126"/>
  <c r="G150"/>
  <c r="G158"/>
  <c r="I126"/>
  <c r="L126"/>
  <c r="J126"/>
  <c r="K126"/>
  <c r="H127"/>
  <c r="L127"/>
  <c r="H128"/>
  <c r="L128"/>
  <c r="H129"/>
  <c r="L129"/>
  <c r="H130"/>
  <c r="L130"/>
  <c r="E131"/>
  <c r="F131"/>
  <c r="H131" s="1"/>
  <c r="G131"/>
  <c r="I131"/>
  <c r="L131"/>
  <c r="J131"/>
  <c r="J150" s="1"/>
  <c r="K131"/>
  <c r="H132"/>
  <c r="L132"/>
  <c r="H133"/>
  <c r="L133"/>
  <c r="H134"/>
  <c r="L134"/>
  <c r="H135"/>
  <c r="L135"/>
  <c r="H136"/>
  <c r="L136"/>
  <c r="H137"/>
  <c r="L137"/>
  <c r="E144"/>
  <c r="H144"/>
  <c r="F144"/>
  <c r="G144"/>
  <c r="I144"/>
  <c r="L144"/>
  <c r="J144"/>
  <c r="K144"/>
  <c r="K150"/>
  <c r="K158"/>
  <c r="H145"/>
  <c r="L145"/>
  <c r="H146"/>
  <c r="L146"/>
  <c r="H147"/>
  <c r="L147"/>
  <c r="H148"/>
  <c r="L148"/>
  <c r="H149"/>
  <c r="L149"/>
  <c r="E150"/>
  <c r="E158"/>
  <c r="I150"/>
  <c r="I158" s="1"/>
  <c r="E152"/>
  <c r="F152"/>
  <c r="H152" s="1"/>
  <c r="G152"/>
  <c r="I152"/>
  <c r="J152"/>
  <c r="L152" s="1"/>
  <c r="K152"/>
  <c r="H153"/>
  <c r="L153"/>
  <c r="H154"/>
  <c r="L154"/>
  <c r="H155"/>
  <c r="L155"/>
  <c r="H156"/>
  <c r="L156"/>
  <c r="H157"/>
  <c r="L157"/>
  <c r="G169"/>
  <c r="J169"/>
  <c r="G170"/>
  <c r="J170"/>
  <c r="G171"/>
  <c r="J171"/>
  <c r="G172"/>
  <c r="J172"/>
  <c r="G173"/>
  <c r="J173"/>
  <c r="G174"/>
  <c r="J174"/>
  <c r="G175"/>
  <c r="J175"/>
  <c r="G176"/>
  <c r="J176"/>
  <c r="G177"/>
  <c r="J177"/>
  <c r="G178"/>
  <c r="J178"/>
  <c r="G179"/>
  <c r="J179"/>
  <c r="G180"/>
  <c r="J180"/>
  <c r="G181"/>
  <c r="J181"/>
  <c r="G182"/>
  <c r="J182"/>
  <c r="G183"/>
  <c r="J183"/>
  <c r="G184"/>
  <c r="J184"/>
  <c r="G185"/>
  <c r="J185"/>
  <c r="G188"/>
  <c r="J188"/>
  <c r="G189"/>
  <c r="J189"/>
  <c r="G190"/>
  <c r="J190"/>
  <c r="G191"/>
  <c r="J191"/>
  <c r="G192"/>
  <c r="J192"/>
  <c r="G193"/>
  <c r="J193"/>
  <c r="G194"/>
  <c r="J194"/>
  <c r="G195"/>
  <c r="J195"/>
  <c r="G196"/>
  <c r="J196"/>
  <c r="G197"/>
  <c r="J197"/>
  <c r="G198"/>
  <c r="J198"/>
  <c r="G199"/>
  <c r="J199"/>
  <c r="G200"/>
  <c r="J200"/>
  <c r="G201"/>
  <c r="J201"/>
  <c r="G202"/>
  <c r="J202"/>
  <c r="G203"/>
  <c r="J203"/>
  <c r="G204"/>
  <c r="J204"/>
  <c r="G205"/>
  <c r="J205"/>
  <c r="G206"/>
  <c r="J206"/>
  <c r="G209"/>
  <c r="J209"/>
  <c r="G210"/>
  <c r="J210"/>
  <c r="G211"/>
  <c r="J211"/>
  <c r="G212"/>
  <c r="J212"/>
  <c r="G213"/>
  <c r="J213"/>
  <c r="G214"/>
  <c r="J214"/>
  <c r="G215"/>
  <c r="J215"/>
  <c r="G216"/>
  <c r="J216"/>
  <c r="G217"/>
  <c r="J217"/>
  <c r="G218"/>
  <c r="J218"/>
  <c r="G219"/>
  <c r="J219"/>
  <c r="G220"/>
  <c r="J220"/>
  <c r="G221"/>
  <c r="J221"/>
  <c r="G222"/>
  <c r="J222"/>
  <c r="G223"/>
  <c r="J223"/>
  <c r="G224"/>
  <c r="J224"/>
  <c r="G227"/>
  <c r="J227"/>
  <c r="G228"/>
  <c r="J228"/>
  <c r="G229"/>
  <c r="J229"/>
  <c r="G230"/>
  <c r="J230"/>
  <c r="G231"/>
  <c r="J231"/>
  <c r="G232"/>
  <c r="J232"/>
  <c r="G233"/>
  <c r="J233"/>
  <c r="G234"/>
  <c r="J234"/>
  <c r="G235"/>
  <c r="J235"/>
  <c r="G236"/>
  <c r="J236"/>
  <c r="G237"/>
  <c r="J237"/>
  <c r="G238"/>
  <c r="J238"/>
  <c r="G239"/>
  <c r="J239"/>
  <c r="G240"/>
  <c r="J240"/>
  <c r="G241"/>
  <c r="J241"/>
  <c r="G242"/>
  <c r="J242"/>
  <c r="G243"/>
  <c r="J243"/>
  <c r="G244"/>
  <c r="J244"/>
  <c r="G245"/>
  <c r="J245"/>
  <c r="G246"/>
  <c r="J246"/>
  <c r="G247"/>
  <c r="J247"/>
  <c r="G250"/>
  <c r="J250"/>
  <c r="G251"/>
  <c r="J251"/>
  <c r="G252"/>
  <c r="J252"/>
  <c r="G253"/>
  <c r="J253"/>
  <c r="G254"/>
  <c r="J254"/>
  <c r="G255"/>
  <c r="J255"/>
  <c r="G256"/>
  <c r="J256"/>
  <c r="G257"/>
  <c r="J257"/>
  <c r="G258"/>
  <c r="J258"/>
  <c r="G259"/>
  <c r="J259"/>
  <c r="G260"/>
  <c r="J260"/>
  <c r="G261"/>
  <c r="J261"/>
  <c r="G262"/>
  <c r="J262"/>
  <c r="G263"/>
  <c r="J263"/>
  <c r="G264"/>
  <c r="J264"/>
  <c r="G265"/>
  <c r="J265"/>
  <c r="G266"/>
  <c r="J266"/>
  <c r="K117"/>
  <c r="K118"/>
  <c r="I76"/>
  <c r="L52"/>
  <c r="E117"/>
  <c r="L44"/>
  <c r="L88"/>
  <c r="H59"/>
  <c r="E118"/>
  <c r="L150" l="1"/>
  <c r="J158"/>
  <c r="L158" s="1"/>
  <c r="L33"/>
  <c r="J76"/>
  <c r="J118" s="1"/>
  <c r="F106"/>
  <c r="F33"/>
  <c r="L76"/>
  <c r="L23"/>
  <c r="I117"/>
  <c r="L117" s="1"/>
  <c r="F150"/>
  <c r="F117" l="1"/>
  <c r="H117" s="1"/>
  <c r="H106"/>
  <c r="I118"/>
  <c r="L118" s="1"/>
  <c r="H150"/>
  <c r="F158"/>
  <c r="H158" s="1"/>
  <c r="H33"/>
  <c r="F76"/>
  <c r="F118" l="1"/>
  <c r="H118" s="1"/>
  <c r="H76"/>
</calcChain>
</file>

<file path=xl/sharedStrings.xml><?xml version="1.0" encoding="utf-8"?>
<sst xmlns="http://schemas.openxmlformats.org/spreadsheetml/2006/main" count="576" uniqueCount="411">
  <si>
    <t xml:space="preserve">БАЛАНС  </t>
  </si>
  <si>
    <t>ГОСУДАРСТВЕННОГО (МУНИЦИПАЛЬНОГО) УЧРЕЖДЕНИЯ</t>
  </si>
  <si>
    <t>КОДЫ</t>
  </si>
  <si>
    <t xml:space="preserve">              </t>
  </si>
  <si>
    <t>Форма по ОКУД</t>
  </si>
  <si>
    <t>0503730</t>
  </si>
  <si>
    <t>Дата</t>
  </si>
  <si>
    <t xml:space="preserve">Учреждение  </t>
  </si>
  <si>
    <t>по ОКПО</t>
  </si>
  <si>
    <t>Обособленное подразделение</t>
  </si>
  <si>
    <t xml:space="preserve">Учредитель  </t>
  </si>
  <si>
    <t xml:space="preserve">Наименование органа, </t>
  </si>
  <si>
    <t xml:space="preserve">осуществляющего                        </t>
  </si>
  <si>
    <t>полномочия учредителя</t>
  </si>
  <si>
    <t>Глава по БК</t>
  </si>
  <si>
    <t>Периодичность:  годовая</t>
  </si>
  <si>
    <t>Единица измерения: руб</t>
  </si>
  <si>
    <t>по ОКЕИ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</si>
  <si>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</si>
  <si>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</si>
  <si>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</si>
  <si>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</si>
  <si>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</si>
  <si>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</si>
  <si>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</si>
  <si>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</si>
  <si>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</si>
  <si>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</si>
  <si>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</si>
  <si>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</si>
  <si>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</si>
  <si>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</si>
  <si>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</si>
  <si>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</si>
  <si>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</si>
  <si>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</si>
  <si>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010100000)*, всего, в т.ч.:                                                                             </t>
  </si>
  <si>
    <t>010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</si>
  <si>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</si>
  <si>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</si>
  <si>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</si>
  <si>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</si>
  <si>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</si>
  <si>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</si>
  <si>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</si>
  <si>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</si>
  <si>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средств*, в т.ч.: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</si>
  <si>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</si>
  <si>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</si>
  <si>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</si>
  <si>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</si>
  <si>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</si>
  <si>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</si>
  <si>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</si>
  <si>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</si>
  <si>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</si>
  <si>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стр.020), из них:                                                                                     </t>
  </si>
  <si>
    <t>030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</si>
  <si>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</si>
  <si>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</si>
  <si>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</si>
  <si>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</si>
  <si>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</si>
  <si>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</si>
  <si>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</si>
  <si>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</si>
  <si>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</si>
  <si>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</si>
  <si>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</si>
  <si>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 xml:space="preserve">Нематериальные активы (балансовая стоимость, 010200000)*, всего, из них: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</si>
  <si>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</si>
  <si>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</si>
  <si>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</si>
  <si>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</si>
  <si>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</si>
  <si>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</si>
  <si>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</si>
  <si>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*, из них: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</si>
  <si>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</si>
  <si>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</si>
  <si>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</si>
  <si>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</si>
  <si>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</si>
  <si>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</si>
  <si>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</si>
  <si>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стр.050), из них: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</si>
  <si>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</si>
  <si>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</si>
  <si>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</si>
  <si>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</si>
  <si>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</si>
  <si>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</si>
  <si>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</si>
  <si>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</si>
  <si>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(010500000), из них:</t>
  </si>
  <si>
    <t>080</t>
  </si>
  <si>
    <t>особо ценное движимое имущество учреждения (010520000)*</t>
  </si>
  <si>
    <t>081</t>
  </si>
  <si>
    <t>Вложения в нефинансовые активы (010600000), из них: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</si>
  <si>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</si>
  <si>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</si>
  <si>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</si>
  <si>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</si>
  <si>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</si>
  <si>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</si>
  <si>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</si>
  <si>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</si>
  <si>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</si>
  <si>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</si>
  <si>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</si>
  <si>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</si>
  <si>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</si>
  <si>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(010700000), из них: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</si>
  <si>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</si>
  <si>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</si>
  <si>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</si>
  <si>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</si>
  <si>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</si>
  <si>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</si>
  <si>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</si>
  <si>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</si>
  <si>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</si>
  <si>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</si>
  <si>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</si>
  <si>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</si>
  <si>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</si>
  <si>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(020100000), в т.ч.:</t>
  </si>
  <si>
    <t>170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</si>
  <si>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</si>
  <si>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</si>
  <si>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</si>
  <si>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</si>
  <si>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</si>
  <si>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</si>
  <si>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</si>
  <si>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</si>
  <si>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</si>
  <si>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</si>
  <si>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</si>
  <si>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</si>
  <si>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(020400000), в т.ч.: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</si>
  <si>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</si>
  <si>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</si>
  <si>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</si>
  <si>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</si>
  <si>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</si>
  <si>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</si>
  <si>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</si>
  <si>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</si>
  <si>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</si>
  <si>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</si>
  <si>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</si>
  <si>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</si>
  <si>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(020700000), в т.ч.: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</si>
  <si>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</si>
  <si>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</si>
  <si>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</si>
  <si>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</si>
  <si>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</si>
  <si>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</si>
  <si>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</si>
  <si>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</si>
  <si>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(021000000), в т.ч.: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</si>
  <si>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</si>
  <si>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</si>
  <si>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</si>
  <si>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</si>
  <si>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</si>
  <si>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</si>
  <si>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</si>
  <si>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(021500000), в т.ч.: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</si>
  <si>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</si>
  <si>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</si>
  <si>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</si>
  <si>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</si>
  <si>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</si>
  <si>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</si>
  <si>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</si>
  <si>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стр.210 + стр.230 + стр.260 + стр.290 + стр.310 + стр.320 + стр. 330 + стр.370 )</t>
    </r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</si>
  <si>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</si>
  <si>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</si>
  <si>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</si>
  <si>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</si>
  <si>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</si>
  <si>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</si>
  <si>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</si>
  <si>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(030100000), в т.ч.: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</si>
  <si>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</si>
  <si>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</si>
  <si>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</si>
  <si>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</si>
  <si>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</si>
  <si>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</si>
  <si>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</si>
  <si>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</si>
  <si>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</si>
  <si>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(030300000), из них: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</si>
  <si>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</si>
  <si>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</si>
  <si>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</si>
  <si>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</si>
  <si>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</si>
  <si>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</si>
  <si>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</si>
  <si>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</si>
  <si>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</si>
  <si>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</si>
  <si>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</si>
  <si>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</si>
  <si>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</si>
  <si>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</si>
  <si>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(030400000), из них: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</si>
  <si>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</si>
  <si>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</si>
  <si>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</si>
  <si>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</si>
  <si>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 xml:space="preserve">532 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</si>
  <si>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</si>
  <si>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</si>
  <si>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</si>
  <si>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</si>
  <si>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</si>
  <si>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</si>
  <si>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r>
      <t xml:space="preserve">Итого по разделу III </t>
    </r>
    <r>
      <rPr>
        <sz val="8"/>
        <rFont val="Arial Cyr"/>
        <family val="2"/>
        <charset val="204"/>
      </rPr>
      <t>(стр.470+ стр.490 + стр. 510 + стр.530)</t>
    </r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</si>
  <si>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</si>
  <si>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</si>
  <si>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</si>
  <si>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</si>
  <si>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</si>
  <si>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</si>
  <si>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</si>
  <si>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</si>
  <si>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</si>
  <si>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</si>
  <si>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</si>
  <si>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</si>
  <si>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 xml:space="preserve">     СПРАВКА</t>
  </si>
  <si>
    <t xml:space="preserve">                      Форма 0503730 с.7</t>
  </si>
  <si>
    <t>о наличии имущества и обязательств на забалансовых счетах</t>
  </si>
  <si>
    <t>Номер</t>
  </si>
  <si>
    <t xml:space="preserve">Наименование </t>
  </si>
  <si>
    <t>забалан-</t>
  </si>
  <si>
    <t>забалансового счета,</t>
  </si>
  <si>
    <t xml:space="preserve">сового </t>
  </si>
  <si>
    <t>показателя</t>
  </si>
  <si>
    <t>счета</t>
  </si>
  <si>
    <t>01</t>
  </si>
  <si>
    <t>Имущество, полученное в пользование, всего, в т.ч.:</t>
  </si>
  <si>
    <t>недвижимое, из них:</t>
  </si>
  <si>
    <t>015</t>
  </si>
  <si>
    <t>02</t>
  </si>
  <si>
    <t>Материальные ценности, принятые на хранение, всего, в т.ч.:</t>
  </si>
  <si>
    <t>03</t>
  </si>
  <si>
    <t>Бланки строгой отчетности, всего, в т.ч.:</t>
  </si>
  <si>
    <t>04</t>
  </si>
  <si>
    <t>05</t>
  </si>
  <si>
    <t>Материальные ценности, оплаченные по централизованному снабжению, всего, в т.ч.:</t>
  </si>
  <si>
    <t>основные средства, из них:</t>
  </si>
  <si>
    <t>особо ценное движимое имущество</t>
  </si>
  <si>
    <t xml:space="preserve">                         Форма 0503730 с. 8</t>
  </si>
  <si>
    <t>материальные запасы, из них: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</si>
  <si>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</si>
  <si>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</si>
  <si>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</si>
  <si>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</si>
  <si>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07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</si>
  <si>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</si>
  <si>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</si>
  <si>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</si>
  <si>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</si>
  <si>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</si>
  <si>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</si>
  <si>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</si>
  <si>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</si>
  <si>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</si>
  <si>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всего, в т.ч.: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</si>
  <si>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</si>
  <si>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</si>
  <si>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</si>
  <si>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</si>
  <si>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</si>
  <si>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</si>
  <si>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</si>
  <si>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всего, в т.ч.:</t>
  </si>
  <si>
    <t>120</t>
  </si>
  <si>
    <t>13</t>
  </si>
  <si>
    <t>Эксперементальные устройства</t>
  </si>
  <si>
    <t>130</t>
  </si>
  <si>
    <t xml:space="preserve">                         Форма 0503730 с. 9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</si>
  <si>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</si>
  <si>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</si>
  <si>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</si>
  <si>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</si>
  <si>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</si>
  <si>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</si>
  <si>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всего, в т.ч.:</t>
  </si>
  <si>
    <t>доходы</t>
  </si>
  <si>
    <t>расходы</t>
  </si>
  <si>
    <t>источники финансирования дефицита средств учреждения</t>
  </si>
  <si>
    <t>18</t>
  </si>
  <si>
    <t>Выбытия денежных средств со счетов учреждения, всего, в т.ч.: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</si>
  <si>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</si>
  <si>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</si>
  <si>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</si>
  <si>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</si>
  <si>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</si>
  <si>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</si>
  <si>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всего, в т.ч.:</t>
  </si>
  <si>
    <t>иное движимое имущество</t>
  </si>
  <si>
    <t xml:space="preserve">                         Форма 0503730 с.10</t>
  </si>
  <si>
    <t>22</t>
  </si>
  <si>
    <t>Материальные ценности, полученные по централизованному снабжению, всего, в т.ч.: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</si>
  <si>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</si>
  <si>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</si>
  <si>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</si>
  <si>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</si>
  <si>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</si>
  <si>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</si>
  <si>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всего, в т.ч.:</t>
  </si>
  <si>
    <t>24</t>
  </si>
  <si>
    <t>Имущество, переданное в доверительное управление, всего, в т.ч.:</t>
  </si>
  <si>
    <t>240</t>
  </si>
  <si>
    <t>241</t>
  </si>
  <si>
    <t>недвижимое имущество</t>
  </si>
  <si>
    <t>242</t>
  </si>
  <si>
    <t>243</t>
  </si>
  <si>
    <t>нематериальные активы, из них:</t>
  </si>
  <si>
    <t>244</t>
  </si>
  <si>
    <t>245</t>
  </si>
  <si>
    <t>246</t>
  </si>
  <si>
    <t>247</t>
  </si>
  <si>
    <t>25</t>
  </si>
  <si>
    <t>Имущество, переданное в возмездное пользование (аренду), в т.ч.:</t>
  </si>
  <si>
    <t>250</t>
  </si>
  <si>
    <t>251</t>
  </si>
  <si>
    <t>252</t>
  </si>
  <si>
    <t xml:space="preserve">                         Форма 0503730 с.11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</si>
  <si>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</si>
  <si>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</si>
  <si>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</si>
  <si>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</si>
  <si>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</si>
  <si>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</si>
  <si>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</si>
  <si>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пользование, в т.ч.:</t>
  </si>
  <si>
    <t>261</t>
  </si>
  <si>
    <t>нежвижимое имущество</t>
  </si>
  <si>
    <t>262</t>
  </si>
  <si>
    <t>263</t>
  </si>
  <si>
    <t>264</t>
  </si>
  <si>
    <t>265</t>
  </si>
  <si>
    <t>266</t>
  </si>
  <si>
    <t>267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</si>
  <si>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</si>
  <si>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</si>
  <si>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</si>
  <si>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</si>
  <si>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</si>
  <si>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 xml:space="preserve">              (наименование ОГРН, ИНН, КПП, местонахождение )</t>
  </si>
  <si>
    <r>
      <t xml:space="preserve">Руководитель           </t>
    </r>
    <r>
      <rPr>
        <sz val="8"/>
        <rFont val="Arial Cyr"/>
        <family val="2"/>
        <charset val="204"/>
      </rPr>
      <t xml:space="preserve">       _____________________           ___________________         __________________________</t>
    </r>
  </si>
  <si>
    <t>(уполномоченное лицо)                       (должность)                                   (подпись)                               (расшифровка подписи)</t>
  </si>
  <si>
    <r>
      <t>Исполнитель</t>
    </r>
    <r>
      <rPr>
        <sz val="8"/>
        <rFont val="Arial Cyr"/>
        <family val="2"/>
        <charset val="204"/>
      </rPr>
      <t xml:space="preserve">  ____________________     __________________   _________________________  _____________________</t>
    </r>
  </si>
  <si>
    <t xml:space="preserve">                                      (должность)                           (подпись)                       (расшифровка подписи)                  (телефон, e- mail)</t>
  </si>
  <si>
    <t>"________"    _______________  20 ___  г.</t>
  </si>
  <si>
    <t>016</t>
  </si>
  <si>
    <t>056</t>
  </si>
  <si>
    <t>121</t>
  </si>
  <si>
    <t>122</t>
  </si>
  <si>
    <t>201</t>
  </si>
  <si>
    <t>202</t>
  </si>
  <si>
    <t>226</t>
  </si>
  <si>
    <t>231</t>
  </si>
  <si>
    <t>232</t>
  </si>
  <si>
    <t>248</t>
  </si>
  <si>
    <t>258</t>
  </si>
  <si>
    <t>268</t>
  </si>
  <si>
    <t>337</t>
  </si>
  <si>
    <t>338</t>
  </si>
  <si>
    <t>амортизация особо ценного движимого, недвижимого имущества учреждения</t>
  </si>
  <si>
    <t>6231</t>
  </si>
  <si>
    <t>Задолженность неплатежеспособных дебиторов, всего, в т.ч.:</t>
  </si>
  <si>
    <t>Награды, призы, кубки и ценные подарки, сувениры, всего, в т.ч.: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</si>
  <si>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</si>
  <si>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</si>
  <si>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</si>
  <si>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</si>
  <si>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</si>
  <si>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</si>
  <si>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</si>
  <si>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Задолженность, невостребованная кредиторами, всего, в т.ч.:</t>
  </si>
  <si>
    <t>ИНН</t>
  </si>
  <si>
    <t>по ОКТМО</t>
  </si>
  <si>
    <t>Расчеты по ущербу и иным доходам (020900000)</t>
  </si>
  <si>
    <t>расчеты по налоговым вычетам по НДС (021010000)</t>
  </si>
  <si>
    <t>Финансовый результат экономического субъекта (040100000) (стр. 623 + стр.6231 + стр.624 + стр.625 + стр.626), из них:</t>
  </si>
  <si>
    <t>626</t>
  </si>
  <si>
    <t>резервы предстоящих расходов (040160000 )</t>
  </si>
  <si>
    <t>имущество казны</t>
  </si>
  <si>
    <t>движимое, из них: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</si>
  <si>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</si>
  <si>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</si>
  <si>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</si>
  <si>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</si>
  <si>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</si>
  <si>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</si>
  <si>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</si>
  <si>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(стр.336 + стр.337)</t>
  </si>
  <si>
    <t>Новиков В.А.</t>
  </si>
  <si>
    <t>Чекалина Г.В.</t>
  </si>
  <si>
    <t>ГБПОУ МО "Можайский многопрофильный техникум"</t>
  </si>
  <si>
    <t>на 1 января 2015 года</t>
  </si>
</sst>
</file>

<file path=xl/styles.xml><?xml version="1.0" encoding="utf-8"?>
<styleSheet xmlns="http://schemas.openxmlformats.org/spreadsheetml/2006/main">
  <numFmts count="1">
    <numFmt numFmtId="164" formatCode="dd/mm/yy;@"/>
  </numFmts>
  <fonts count="33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/>
    <xf numFmtId="0" fontId="0" fillId="0" borderId="13" xfId="0" applyFill="1" applyBorder="1"/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/>
    <xf numFmtId="49" fontId="3" fillId="0" borderId="15" xfId="0" applyNumberFormat="1" applyFont="1" applyFill="1" applyBorder="1"/>
    <xf numFmtId="49" fontId="3" fillId="0" borderId="13" xfId="0" applyNumberFormat="1" applyFont="1" applyFill="1" applyBorder="1"/>
    <xf numFmtId="0" fontId="3" fillId="0" borderId="0" xfId="0" applyFont="1" applyFill="1" applyBorder="1"/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/>
    <xf numFmtId="49" fontId="3" fillId="0" borderId="0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/>
    </xf>
    <xf numFmtId="4" fontId="6" fillId="24" borderId="27" xfId="0" applyNumberFormat="1" applyFont="1" applyFill="1" applyBorder="1" applyAlignment="1" applyProtection="1">
      <alignment horizontal="right"/>
    </xf>
    <xf numFmtId="4" fontId="5" fillId="24" borderId="27" xfId="0" applyNumberFormat="1" applyFont="1" applyFill="1" applyBorder="1" applyAlignment="1" applyProtection="1">
      <alignment horizontal="right"/>
    </xf>
    <xf numFmtId="4" fontId="6" fillId="24" borderId="28" xfId="0" applyNumberFormat="1" applyFont="1" applyFill="1" applyBorder="1" applyAlignment="1" applyProtection="1">
      <alignment horizontal="right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4" fontId="6" fillId="24" borderId="29" xfId="0" applyNumberFormat="1" applyFont="1" applyFill="1" applyBorder="1" applyAlignment="1" applyProtection="1">
      <alignment horizontal="right"/>
    </xf>
    <xf numFmtId="4" fontId="6" fillId="24" borderId="30" xfId="0" applyNumberFormat="1" applyFont="1" applyFill="1" applyBorder="1" applyAlignment="1" applyProtection="1">
      <alignment horizontal="right"/>
    </xf>
    <xf numFmtId="4" fontId="6" fillId="24" borderId="31" xfId="0" applyNumberFormat="1" applyFont="1" applyFill="1" applyBorder="1" applyAlignment="1" applyProtection="1">
      <alignment horizontal="right"/>
    </xf>
    <xf numFmtId="49" fontId="3" fillId="0" borderId="32" xfId="0" applyNumberFormat="1" applyFont="1" applyFill="1" applyBorder="1" applyAlignment="1">
      <alignment horizontal="center"/>
    </xf>
    <xf numFmtId="4" fontId="6" fillId="24" borderId="33" xfId="0" applyNumberFormat="1" applyFont="1" applyFill="1" applyBorder="1" applyAlignment="1" applyProtection="1">
      <alignment horizontal="right"/>
    </xf>
    <xf numFmtId="4" fontId="6" fillId="24" borderId="34" xfId="0" applyNumberFormat="1" applyFont="1" applyFill="1" applyBorder="1" applyAlignment="1" applyProtection="1">
      <alignment horizontal="right"/>
    </xf>
    <xf numFmtId="4" fontId="5" fillId="24" borderId="10" xfId="0" applyNumberFormat="1" applyFont="1" applyFill="1" applyBorder="1" applyAlignment="1" applyProtection="1">
      <alignment horizontal="right"/>
    </xf>
    <xf numFmtId="4" fontId="6" fillId="24" borderId="35" xfId="0" applyNumberFormat="1" applyFont="1" applyFill="1" applyBorder="1" applyAlignment="1" applyProtection="1">
      <alignment horizontal="right"/>
    </xf>
    <xf numFmtId="0" fontId="3" fillId="0" borderId="11" xfId="0" applyFont="1" applyFill="1" applyBorder="1" applyAlignment="1">
      <alignment horizontal="left" wrapText="1" indent="4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4" fontId="6" fillId="24" borderId="36" xfId="0" applyNumberFormat="1" applyFont="1" applyFill="1" applyBorder="1" applyAlignment="1" applyProtection="1">
      <alignment horizontal="right"/>
    </xf>
    <xf numFmtId="4" fontId="6" fillId="24" borderId="37" xfId="0" applyNumberFormat="1" applyFont="1" applyFill="1" applyBorder="1" applyAlignment="1" applyProtection="1">
      <alignment horizontal="right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4" fontId="3" fillId="0" borderId="21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/>
    </xf>
    <xf numFmtId="4" fontId="6" fillId="24" borderId="38" xfId="0" applyNumberFormat="1" applyFont="1" applyFill="1" applyBorder="1" applyAlignment="1" applyProtection="1">
      <alignment horizontal="right"/>
    </xf>
    <xf numFmtId="4" fontId="3" fillId="0" borderId="29" xfId="0" applyNumberFormat="1" applyFont="1" applyFill="1" applyBorder="1" applyAlignment="1" applyProtection="1">
      <alignment horizontal="right"/>
      <protection locked="0"/>
    </xf>
    <xf numFmtId="49" fontId="3" fillId="0" borderId="3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right"/>
      <protection locked="0"/>
    </xf>
    <xf numFmtId="4" fontId="3" fillId="0" borderId="20" xfId="0" applyNumberFormat="1" applyFont="1" applyFill="1" applyBorder="1" applyAlignment="1" applyProtection="1">
      <alignment horizontal="right"/>
      <protection locked="0"/>
    </xf>
    <xf numFmtId="4" fontId="6" fillId="24" borderId="20" xfId="0" applyNumberFormat="1" applyFont="1" applyFill="1" applyBorder="1" applyAlignment="1" applyProtection="1">
      <alignment horizontal="right"/>
    </xf>
    <xf numFmtId="4" fontId="6" fillId="24" borderId="40" xfId="0" applyNumberFormat="1" applyFont="1" applyFill="1" applyBorder="1" applyAlignment="1" applyProtection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6" fillId="24" borderId="42" xfId="0" applyNumberFormat="1" applyFont="1" applyFill="1" applyBorder="1" applyAlignment="1" applyProtection="1">
      <alignment horizontal="right"/>
    </xf>
    <xf numFmtId="4" fontId="6" fillId="24" borderId="43" xfId="0" applyNumberFormat="1" applyFont="1" applyFill="1" applyBorder="1" applyAlignment="1" applyProtection="1">
      <alignment horizontal="right"/>
    </xf>
    <xf numFmtId="4" fontId="6" fillId="24" borderId="44" xfId="0" applyNumberFormat="1" applyFont="1" applyFill="1" applyBorder="1" applyAlignment="1" applyProtection="1">
      <alignment horizontal="right"/>
    </xf>
    <xf numFmtId="49" fontId="3" fillId="0" borderId="45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19" xfId="0" applyNumberFormat="1" applyFont="1" applyFill="1" applyBorder="1" applyAlignment="1" applyProtection="1">
      <alignment horizontal="right"/>
    </xf>
    <xf numFmtId="4" fontId="3" fillId="0" borderId="4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top"/>
    </xf>
    <xf numFmtId="4" fontId="6" fillId="24" borderId="10" xfId="0" applyNumberFormat="1" applyFont="1" applyFill="1" applyBorder="1" applyAlignment="1" applyProtection="1">
      <alignment horizontal="right"/>
    </xf>
    <xf numFmtId="4" fontId="6" fillId="24" borderId="47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48" xfId="0" applyNumberFormat="1" applyFont="1" applyFill="1" applyBorder="1" applyAlignment="1">
      <alignment horizontal="center"/>
    </xf>
    <xf numFmtId="4" fontId="6" fillId="24" borderId="19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  <protection locked="0"/>
    </xf>
    <xf numFmtId="49" fontId="3" fillId="0" borderId="49" xfId="0" applyNumberFormat="1" applyFont="1" applyFill="1" applyBorder="1" applyAlignment="1">
      <alignment horizontal="center"/>
    </xf>
    <xf numFmtId="4" fontId="6" fillId="24" borderId="46" xfId="0" applyNumberFormat="1" applyFont="1" applyFill="1" applyBorder="1" applyAlignment="1" applyProtection="1">
      <alignment horizontal="right"/>
    </xf>
    <xf numFmtId="49" fontId="3" fillId="0" borderId="50" xfId="0" applyNumberFormat="1" applyFont="1" applyFill="1" applyBorder="1" applyAlignment="1">
      <alignment horizontal="center"/>
    </xf>
    <xf numFmtId="4" fontId="6" fillId="24" borderId="51" xfId="0" applyNumberFormat="1" applyFont="1" applyFill="1" applyBorder="1" applyAlignment="1" applyProtection="1">
      <alignment horizontal="right"/>
    </xf>
    <xf numFmtId="4" fontId="6" fillId="24" borderId="24" xfId="0" applyNumberFormat="1" applyFont="1" applyFill="1" applyBorder="1" applyAlignment="1" applyProtection="1">
      <alignment horizontal="right"/>
    </xf>
    <xf numFmtId="49" fontId="3" fillId="25" borderId="23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 applyProtection="1">
      <alignment horizontal="right"/>
      <protection locked="0"/>
    </xf>
    <xf numFmtId="49" fontId="3" fillId="0" borderId="23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right"/>
      <protection locked="0"/>
    </xf>
    <xf numFmtId="49" fontId="3" fillId="0" borderId="52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49" fontId="0" fillId="0" borderId="0" xfId="0" applyNumberFormat="1"/>
    <xf numFmtId="0" fontId="7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centerContinuous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wrapText="1"/>
    </xf>
    <xf numFmtId="49" fontId="3" fillId="0" borderId="50" xfId="0" applyNumberFormat="1" applyFont="1" applyBorder="1" applyAlignment="1">
      <alignment horizontal="center"/>
    </xf>
    <xf numFmtId="4" fontId="7" fillId="0" borderId="24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36" xfId="0" applyNumberFormat="1" applyFont="1" applyBorder="1" applyAlignment="1" applyProtection="1">
      <alignment horizontal="right"/>
      <protection locked="0"/>
    </xf>
    <xf numFmtId="0" fontId="3" fillId="0" borderId="55" xfId="0" applyFont="1" applyBorder="1" applyAlignment="1">
      <alignment horizontal="left" wrapText="1" indent="2"/>
    </xf>
    <xf numFmtId="49" fontId="3" fillId="0" borderId="26" xfId="0" applyNumberFormat="1" applyFont="1" applyBorder="1" applyAlignment="1">
      <alignment horizontal="center"/>
    </xf>
    <xf numFmtId="4" fontId="7" fillId="0" borderId="29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0" fontId="3" fillId="0" borderId="55" xfId="0" applyFont="1" applyBorder="1" applyAlignment="1">
      <alignment horizontal="left" wrapText="1" indent="3"/>
    </xf>
    <xf numFmtId="49" fontId="3" fillId="0" borderId="56" xfId="0" applyNumberFormat="1" applyFont="1" applyBorder="1" applyAlignment="1">
      <alignment horizontal="center"/>
    </xf>
    <xf numFmtId="4" fontId="7" fillId="0" borderId="31" xfId="0" applyNumberFormat="1" applyFont="1" applyBorder="1" applyAlignment="1" applyProtection="1">
      <alignment horizontal="right"/>
      <protection locked="0"/>
    </xf>
    <xf numFmtId="0" fontId="3" fillId="0" borderId="57" xfId="0" applyFont="1" applyBorder="1" applyAlignment="1">
      <alignment horizontal="left" wrapText="1" indent="2"/>
    </xf>
    <xf numFmtId="0" fontId="0" fillId="26" borderId="0" xfId="0" applyFill="1"/>
    <xf numFmtId="0" fontId="3" fillId="26" borderId="58" xfId="0" applyFont="1" applyFill="1" applyBorder="1" applyAlignment="1">
      <alignment wrapText="1"/>
    </xf>
    <xf numFmtId="49" fontId="3" fillId="26" borderId="59" xfId="0" applyNumberFormat="1" applyFont="1" applyFill="1" applyBorder="1" applyAlignment="1">
      <alignment horizontal="center"/>
    </xf>
    <xf numFmtId="4" fontId="7" fillId="26" borderId="29" xfId="0" applyNumberFormat="1" applyFont="1" applyFill="1" applyBorder="1" applyAlignment="1" applyProtection="1">
      <alignment horizontal="right"/>
      <protection locked="0"/>
    </xf>
    <xf numFmtId="4" fontId="3" fillId="26" borderId="29" xfId="0" applyNumberFormat="1" applyFont="1" applyFill="1" applyBorder="1" applyAlignment="1" applyProtection="1">
      <alignment horizontal="right"/>
      <protection locked="0"/>
    </xf>
    <xf numFmtId="49" fontId="3" fillId="0" borderId="5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14" xfId="0" applyFont="1" applyBorder="1" applyAlignment="1">
      <alignment horizontal="left" wrapText="1" indent="3"/>
    </xf>
    <xf numFmtId="49" fontId="3" fillId="0" borderId="60" xfId="0" applyNumberFormat="1" applyFont="1" applyBorder="1" applyAlignment="1">
      <alignment horizontal="center"/>
    </xf>
    <xf numFmtId="4" fontId="7" fillId="0" borderId="33" xfId="0" applyNumberFormat="1" applyFont="1" applyBorder="1" applyAlignment="1" applyProtection="1">
      <alignment horizontal="right"/>
      <protection locked="0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26" borderId="11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wrapText="1"/>
    </xf>
    <xf numFmtId="0" fontId="7" fillId="26" borderId="11" xfId="0" applyFont="1" applyFill="1" applyBorder="1" applyAlignment="1">
      <alignment horizontal="centerContinuous"/>
    </xf>
    <xf numFmtId="0" fontId="3" fillId="26" borderId="11" xfId="0" applyFont="1" applyFill="1" applyBorder="1"/>
    <xf numFmtId="0" fontId="3" fillId="0" borderId="11" xfId="0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0" fontId="3" fillId="0" borderId="54" xfId="0" applyFont="1" applyBorder="1" applyAlignment="1">
      <alignment horizontal="left" wrapText="1" indent="2"/>
    </xf>
    <xf numFmtId="4" fontId="4" fillId="0" borderId="36" xfId="0" applyNumberFormat="1" applyFont="1" applyBorder="1" applyAlignment="1" applyProtection="1">
      <alignment horizontal="right"/>
      <protection locked="0"/>
    </xf>
    <xf numFmtId="4" fontId="5" fillId="24" borderId="36" xfId="0" applyNumberFormat="1" applyFont="1" applyFill="1" applyBorder="1" applyAlignment="1" applyProtection="1">
      <alignment horizontal="right"/>
    </xf>
    <xf numFmtId="4" fontId="5" fillId="24" borderId="37" xfId="0" applyNumberFormat="1" applyFont="1" applyFill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5" fillId="24" borderId="29" xfId="0" applyNumberFormat="1" applyFont="1" applyFill="1" applyBorder="1" applyAlignment="1" applyProtection="1">
      <alignment horizontal="right"/>
    </xf>
    <xf numFmtId="4" fontId="5" fillId="24" borderId="38" xfId="0" applyNumberFormat="1" applyFont="1" applyFill="1" applyBorder="1" applyAlignment="1" applyProtection="1">
      <alignment horizontal="right"/>
    </xf>
    <xf numFmtId="4" fontId="5" fillId="26" borderId="29" xfId="0" applyNumberFormat="1" applyFont="1" applyFill="1" applyBorder="1" applyAlignment="1" applyProtection="1">
      <alignment horizontal="right"/>
      <protection locked="0"/>
    </xf>
    <xf numFmtId="4" fontId="4" fillId="26" borderId="29" xfId="0" applyNumberFormat="1" applyFont="1" applyFill="1" applyBorder="1" applyAlignment="1" applyProtection="1">
      <alignment horizontal="right"/>
      <protection locked="0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0" fontId="3" fillId="0" borderId="54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 indent="2"/>
    </xf>
    <xf numFmtId="49" fontId="3" fillId="0" borderId="62" xfId="0" applyNumberFormat="1" applyFont="1" applyBorder="1" applyAlignment="1">
      <alignment horizontal="center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4" fillId="0" borderId="20" xfId="0" applyNumberFormat="1" applyFont="1" applyBorder="1" applyAlignment="1" applyProtection="1">
      <alignment horizontal="right"/>
      <protection locked="0"/>
    </xf>
    <xf numFmtId="4" fontId="5" fillId="0" borderId="19" xfId="0" applyNumberFormat="1" applyFont="1" applyBorder="1" applyAlignment="1" applyProtection="1">
      <alignment horizontal="right"/>
      <protection locked="0"/>
    </xf>
    <xf numFmtId="4" fontId="4" fillId="0" borderId="19" xfId="0" applyNumberFormat="1" applyFont="1" applyBorder="1" applyAlignment="1" applyProtection="1">
      <alignment horizontal="right"/>
      <protection locked="0"/>
    </xf>
    <xf numFmtId="0" fontId="3" fillId="0" borderId="63" xfId="0" applyFont="1" applyBorder="1" applyAlignment="1">
      <alignment horizontal="left" wrapText="1" indent="2"/>
    </xf>
    <xf numFmtId="49" fontId="3" fillId="0" borderId="3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5" fillId="24" borderId="47" xfId="0" applyNumberFormat="1" applyFont="1" applyFill="1" applyBorder="1" applyAlignment="1" applyProtection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" fontId="6" fillId="0" borderId="36" xfId="0" applyNumberFormat="1" applyFont="1" applyBorder="1" applyAlignment="1" applyProtection="1">
      <alignment horizontal="right"/>
      <protection locked="0"/>
    </xf>
    <xf numFmtId="4" fontId="6" fillId="0" borderId="29" xfId="0" applyNumberFormat="1" applyFont="1" applyBorder="1" applyAlignment="1" applyProtection="1">
      <alignment horizontal="right"/>
      <protection locked="0"/>
    </xf>
    <xf numFmtId="4" fontId="3" fillId="0" borderId="20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wrapText="1"/>
    </xf>
    <xf numFmtId="49" fontId="3" fillId="26" borderId="39" xfId="0" applyNumberFormat="1" applyFont="1" applyFill="1" applyBorder="1" applyAlignment="1">
      <alignment horizontal="center"/>
    </xf>
    <xf numFmtId="4" fontId="6" fillId="26" borderId="29" xfId="0" applyNumberFormat="1" applyFont="1" applyFill="1" applyBorder="1" applyAlignment="1" applyProtection="1">
      <alignment horizontal="right"/>
      <protection locked="0"/>
    </xf>
    <xf numFmtId="49" fontId="3" fillId="26" borderId="26" xfId="0" applyNumberFormat="1" applyFont="1" applyFill="1" applyBorder="1" applyAlignment="1">
      <alignment horizontal="center"/>
    </xf>
    <xf numFmtId="4" fontId="6" fillId="26" borderId="31" xfId="0" applyNumberFormat="1" applyFont="1" applyFill="1" applyBorder="1" applyAlignment="1" applyProtection="1">
      <alignment horizontal="right"/>
      <protection locked="0"/>
    </xf>
    <xf numFmtId="4" fontId="3" fillId="26" borderId="31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centerContinuous"/>
    </xf>
    <xf numFmtId="0" fontId="3" fillId="0" borderId="11" xfId="0" applyFont="1" applyBorder="1"/>
    <xf numFmtId="49" fontId="3" fillId="26" borderId="50" xfId="0" applyNumberFormat="1" applyFont="1" applyFill="1" applyBorder="1" applyAlignment="1">
      <alignment horizontal="center"/>
    </xf>
    <xf numFmtId="4" fontId="6" fillId="26" borderId="36" xfId="0" applyNumberFormat="1" applyFont="1" applyFill="1" applyBorder="1" applyAlignment="1" applyProtection="1">
      <alignment horizontal="right"/>
      <protection locked="0"/>
    </xf>
    <xf numFmtId="4" fontId="3" fillId="26" borderId="36" xfId="0" applyNumberFormat="1" applyFont="1" applyFill="1" applyBorder="1" applyAlignment="1" applyProtection="1">
      <alignment horizontal="right"/>
      <protection locked="0"/>
    </xf>
    <xf numFmtId="0" fontId="3" fillId="0" borderId="66" xfId="0" applyFont="1" applyBorder="1" applyAlignment="1">
      <alignment horizontal="left" wrapText="1" indent="3"/>
    </xf>
    <xf numFmtId="49" fontId="3" fillId="26" borderId="45" xfId="0" applyNumberFormat="1" applyFont="1" applyFill="1" applyBorder="1" applyAlignment="1">
      <alignment horizontal="center"/>
    </xf>
    <xf numFmtId="4" fontId="6" fillId="26" borderId="19" xfId="0" applyNumberFormat="1" applyFont="1" applyFill="1" applyBorder="1" applyAlignment="1" applyProtection="1">
      <alignment horizontal="right"/>
      <protection locked="0"/>
    </xf>
    <xf numFmtId="4" fontId="3" fillId="26" borderId="19" xfId="0" applyNumberFormat="1" applyFont="1" applyFill="1" applyBorder="1" applyAlignment="1" applyProtection="1">
      <alignment horizontal="right"/>
      <protection locked="0"/>
    </xf>
    <xf numFmtId="0" fontId="3" fillId="0" borderId="67" xfId="0" applyFont="1" applyBorder="1" applyAlignment="1">
      <alignment horizontal="left" wrapText="1" indent="2"/>
    </xf>
    <xf numFmtId="0" fontId="3" fillId="26" borderId="56" xfId="0" applyFont="1" applyFill="1" applyBorder="1" applyAlignment="1">
      <alignment wrapText="1"/>
    </xf>
    <xf numFmtId="0" fontId="3" fillId="0" borderId="15" xfId="0" applyFont="1" applyBorder="1" applyAlignment="1">
      <alignment horizontal="left" wrapText="1" indent="2"/>
    </xf>
    <xf numFmtId="0" fontId="3" fillId="0" borderId="58" xfId="0" applyFont="1" applyBorder="1" applyAlignment="1">
      <alignment horizontal="left" wrapText="1" indent="3"/>
    </xf>
    <xf numFmtId="49" fontId="3" fillId="26" borderId="49" xfId="0" applyNumberFormat="1" applyFont="1" applyFill="1" applyBorder="1" applyAlignment="1">
      <alignment horizontal="center"/>
    </xf>
    <xf numFmtId="4" fontId="6" fillId="26" borderId="33" xfId="0" applyNumberFormat="1" applyFont="1" applyFill="1" applyBorder="1" applyAlignment="1" applyProtection="1">
      <alignment horizontal="right"/>
      <protection locked="0"/>
    </xf>
    <xf numFmtId="4" fontId="3" fillId="26" borderId="33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15" xfId="0" applyFont="1" applyBorder="1" applyAlignment="1">
      <alignment horizontal="left" wrapText="1" indent="3"/>
    </xf>
    <xf numFmtId="4" fontId="6" fillId="0" borderId="19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3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" fontId="3" fillId="25" borderId="27" xfId="0" applyNumberFormat="1" applyFont="1" applyFill="1" applyBorder="1" applyAlignment="1" applyProtection="1">
      <alignment horizontal="right"/>
    </xf>
    <xf numFmtId="4" fontId="3" fillId="25" borderId="29" xfId="0" applyNumberFormat="1" applyFont="1" applyFill="1" applyBorder="1" applyAlignment="1" applyProtection="1">
      <alignment horizontal="right"/>
    </xf>
    <xf numFmtId="4" fontId="3" fillId="25" borderId="3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3" fillId="0" borderId="15" xfId="0" applyFont="1" applyBorder="1" applyAlignment="1">
      <alignment wrapText="1"/>
    </xf>
    <xf numFmtId="4" fontId="6" fillId="0" borderId="20" xfId="0" applyNumberFormat="1" applyFont="1" applyBorder="1" applyAlignment="1" applyProtection="1">
      <alignment horizontal="right"/>
      <protection locked="0"/>
    </xf>
    <xf numFmtId="0" fontId="3" fillId="0" borderId="68" xfId="0" applyFont="1" applyBorder="1" applyAlignment="1">
      <alignment wrapText="1"/>
    </xf>
    <xf numFmtId="49" fontId="3" fillId="0" borderId="3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26" borderId="13" xfId="0" applyNumberFormat="1" applyFont="1" applyFill="1" applyBorder="1" applyAlignment="1">
      <alignment horizontal="center" vertical="center"/>
    </xf>
    <xf numFmtId="49" fontId="3" fillId="26" borderId="15" xfId="0" applyNumberFormat="1" applyFont="1" applyFill="1" applyBorder="1" applyAlignment="1">
      <alignment horizontal="center" vertical="center"/>
    </xf>
    <xf numFmtId="49" fontId="3" fillId="26" borderId="14" xfId="0" applyNumberFormat="1" applyFont="1" applyFill="1" applyBorder="1" applyAlignment="1">
      <alignment horizontal="center" vertical="center"/>
    </xf>
    <xf numFmtId="49" fontId="3" fillId="26" borderId="69" xfId="0" applyNumberFormat="1" applyFont="1" applyFill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left" wrapText="1" indent="3"/>
    </xf>
    <xf numFmtId="0" fontId="3" fillId="0" borderId="72" xfId="0" applyFont="1" applyFill="1" applyBorder="1" applyAlignment="1">
      <alignment horizontal="left" wrapText="1" indent="3"/>
    </xf>
    <xf numFmtId="0" fontId="3" fillId="0" borderId="0" xfId="0" applyFont="1" applyFill="1" applyAlignment="1">
      <alignment horizontal="left"/>
    </xf>
    <xf numFmtId="0" fontId="3" fillId="0" borderId="7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74" xfId="0" applyFont="1" applyFill="1" applyBorder="1" applyAlignment="1"/>
    <xf numFmtId="0" fontId="0" fillId="0" borderId="27" xfId="0" applyBorder="1" applyAlignment="1"/>
    <xf numFmtId="0" fontId="3" fillId="0" borderId="5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53" xfId="0" applyFont="1" applyFill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3" fillId="0" borderId="73" xfId="0" applyFont="1" applyFill="1" applyBorder="1" applyAlignment="1">
      <alignment wrapText="1"/>
    </xf>
    <xf numFmtId="0" fontId="0" fillId="0" borderId="79" xfId="0" applyBorder="1" applyAlignment="1">
      <alignment wrapText="1"/>
    </xf>
    <xf numFmtId="0" fontId="3" fillId="0" borderId="75" xfId="0" applyFont="1" applyFill="1" applyBorder="1" applyAlignment="1">
      <alignment horizontal="left" wrapText="1" indent="2"/>
    </xf>
    <xf numFmtId="0" fontId="0" fillId="0" borderId="76" xfId="0" applyBorder="1" applyAlignment="1">
      <alignment horizontal="left" wrapText="1" indent="2"/>
    </xf>
    <xf numFmtId="0" fontId="14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3" fillId="0" borderId="6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/>
    <xf numFmtId="0" fontId="3" fillId="0" borderId="18" xfId="0" applyFont="1" applyFill="1" applyBorder="1" applyAlignment="1"/>
    <xf numFmtId="0" fontId="3" fillId="0" borderId="7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3" xfId="0" applyFont="1" applyFill="1" applyBorder="1" applyAlignment="1"/>
    <xf numFmtId="0" fontId="0" fillId="0" borderId="23" xfId="0" applyBorder="1" applyAlignment="1"/>
    <xf numFmtId="0" fontId="3" fillId="0" borderId="5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3" fillId="0" borderId="75" xfId="0" applyFont="1" applyFill="1" applyBorder="1" applyAlignment="1">
      <alignment wrapText="1"/>
    </xf>
    <xf numFmtId="0" fontId="0" fillId="0" borderId="76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wrapText="1" indent="4"/>
    </xf>
    <xf numFmtId="0" fontId="0" fillId="0" borderId="76" xfId="0" applyBorder="1" applyAlignment="1">
      <alignment horizontal="left" wrapText="1" indent="4"/>
    </xf>
    <xf numFmtId="0" fontId="3" fillId="0" borderId="80" xfId="0" applyFont="1" applyFill="1" applyBorder="1" applyAlignment="1">
      <alignment horizontal="left" wrapText="1" indent="2"/>
    </xf>
    <xf numFmtId="0" fontId="0" fillId="0" borderId="81" xfId="0" applyBorder="1" applyAlignment="1">
      <alignment horizontal="left" wrapText="1" indent="2"/>
    </xf>
    <xf numFmtId="0" fontId="0" fillId="0" borderId="18" xfId="0" applyBorder="1" applyAlignment="1"/>
    <xf numFmtId="0" fontId="3" fillId="0" borderId="82" xfId="0" applyFont="1" applyFill="1" applyBorder="1" applyAlignment="1">
      <alignment horizontal="left" wrapText="1"/>
    </xf>
    <xf numFmtId="0" fontId="0" fillId="0" borderId="83" xfId="0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3" fillId="0" borderId="80" xfId="0" applyFont="1" applyFill="1" applyBorder="1" applyAlignment="1">
      <alignment horizontal="left" wrapText="1" indent="4"/>
    </xf>
    <xf numFmtId="0" fontId="0" fillId="0" borderId="81" xfId="0" applyBorder="1" applyAlignment="1">
      <alignment horizontal="left" wrapText="1" indent="4"/>
    </xf>
    <xf numFmtId="0" fontId="0" fillId="0" borderId="7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84" xfId="0" applyFont="1" applyFill="1" applyBorder="1" applyAlignment="1">
      <alignment horizontal="left" wrapText="1"/>
    </xf>
    <xf numFmtId="0" fontId="0" fillId="0" borderId="85" xfId="0" applyBorder="1" applyAlignment="1">
      <alignment horizontal="left" wrapText="1"/>
    </xf>
    <xf numFmtId="0" fontId="6" fillId="0" borderId="86" xfId="0" applyFont="1" applyFill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3" fillId="0" borderId="73" xfId="0" applyFont="1" applyFill="1" applyBorder="1" applyAlignment="1">
      <alignment horizontal="left" wrapText="1"/>
    </xf>
    <xf numFmtId="0" fontId="0" fillId="0" borderId="79" xfId="0" applyBorder="1" applyAlignment="1">
      <alignment horizontal="left" wrapText="1"/>
    </xf>
    <xf numFmtId="0" fontId="3" fillId="0" borderId="78" xfId="0" applyFont="1" applyFill="1" applyBorder="1" applyAlignment="1">
      <alignment horizontal="left" wrapText="1" indent="4"/>
    </xf>
    <xf numFmtId="0" fontId="0" fillId="0" borderId="88" xfId="0" applyBorder="1" applyAlignment="1">
      <alignment horizontal="left" wrapText="1" indent="4"/>
    </xf>
    <xf numFmtId="0" fontId="3" fillId="0" borderId="76" xfId="0" applyFont="1" applyFill="1" applyBorder="1" applyAlignment="1">
      <alignment horizontal="left" wrapText="1" indent="4"/>
    </xf>
    <xf numFmtId="0" fontId="6" fillId="0" borderId="89" xfId="0" applyFont="1" applyFill="1" applyBorder="1" applyAlignment="1">
      <alignment horizontal="left" wrapText="1"/>
    </xf>
    <xf numFmtId="0" fontId="0" fillId="0" borderId="90" xfId="0" applyBorder="1" applyAlignment="1">
      <alignment horizontal="left" wrapText="1"/>
    </xf>
    <xf numFmtId="0" fontId="3" fillId="0" borderId="91" xfId="0" applyFont="1" applyFill="1" applyBorder="1" applyAlignment="1">
      <alignment horizontal="left" wrapText="1"/>
    </xf>
    <xf numFmtId="0" fontId="0" fillId="0" borderId="92" xfId="0" applyBorder="1" applyAlignment="1">
      <alignment horizontal="left" wrapText="1"/>
    </xf>
    <xf numFmtId="0" fontId="6" fillId="0" borderId="93" xfId="0" applyFont="1" applyFill="1" applyBorder="1" applyAlignment="1">
      <alignment horizontal="left" wrapText="1"/>
    </xf>
    <xf numFmtId="0" fontId="0" fillId="0" borderId="94" xfId="0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wrapText="1" indent="3"/>
    </xf>
    <xf numFmtId="0" fontId="0" fillId="0" borderId="76" xfId="0" applyBorder="1" applyAlignment="1">
      <alignment horizontal="left" wrapText="1" indent="3"/>
    </xf>
    <xf numFmtId="0" fontId="3" fillId="0" borderId="76" xfId="0" applyFont="1" applyFill="1" applyBorder="1" applyAlignment="1">
      <alignment horizontal="left" wrapText="1" indent="3"/>
    </xf>
    <xf numFmtId="0" fontId="3" fillId="0" borderId="73" xfId="0" applyFont="1" applyFill="1" applyBorder="1" applyAlignment="1">
      <alignment horizontal="left" wrapText="1" indent="3"/>
    </xf>
    <xf numFmtId="0" fontId="0" fillId="0" borderId="79" xfId="0" applyBorder="1" applyAlignment="1">
      <alignment horizontal="left" wrapText="1" indent="3"/>
    </xf>
    <xf numFmtId="0" fontId="8" fillId="0" borderId="0" xfId="0" applyFont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/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82"/>
  <sheetViews>
    <sheetView tabSelected="1" workbookViewId="0"/>
  </sheetViews>
  <sheetFormatPr defaultRowHeight="12.75"/>
  <cols>
    <col min="1" max="1" width="0.42578125" style="1" customWidth="1"/>
    <col min="2" max="2" width="15.7109375" style="2" customWidth="1"/>
    <col min="3" max="3" width="40.7109375" style="2" customWidth="1"/>
    <col min="4" max="4" width="6" style="3" customWidth="1"/>
    <col min="5" max="12" width="15.7109375" style="1" customWidth="1"/>
    <col min="13" max="13" width="1.140625" style="1" customWidth="1"/>
    <col min="14" max="16384" width="9.140625" style="1"/>
  </cols>
  <sheetData>
    <row r="1" spans="2:12" ht="7.5" customHeight="1"/>
    <row r="2" spans="2:12" ht="11.25" customHeight="1">
      <c r="B2" s="266" t="s">
        <v>0</v>
      </c>
      <c r="C2" s="266"/>
      <c r="D2" s="267"/>
      <c r="E2" s="267"/>
      <c r="F2" s="267"/>
      <c r="G2" s="267"/>
      <c r="H2" s="267"/>
      <c r="I2" s="267"/>
      <c r="J2" s="267"/>
      <c r="K2" s="267"/>
    </row>
    <row r="3" spans="2:12" ht="11.25" customHeight="1">
      <c r="B3" s="268" t="s">
        <v>1</v>
      </c>
      <c r="C3" s="268"/>
      <c r="D3" s="269"/>
      <c r="E3" s="269"/>
      <c r="F3" s="269"/>
      <c r="G3" s="269"/>
      <c r="H3" s="269"/>
      <c r="I3" s="269"/>
      <c r="J3" s="269"/>
      <c r="K3" s="269"/>
    </row>
    <row r="4" spans="2:12" ht="10.5" customHeight="1" thickBot="1">
      <c r="B4" s="270"/>
      <c r="C4" s="270"/>
      <c r="D4" s="270"/>
      <c r="E4" s="270"/>
      <c r="F4" s="270"/>
      <c r="G4" s="270"/>
      <c r="H4" s="270"/>
      <c r="I4" s="270"/>
      <c r="J4" s="270"/>
      <c r="K4" s="271"/>
      <c r="L4" s="4" t="s">
        <v>2</v>
      </c>
    </row>
    <row r="5" spans="2:12" ht="12.75" customHeight="1">
      <c r="B5" s="5"/>
      <c r="C5" s="5"/>
      <c r="E5" s="272" t="s">
        <v>410</v>
      </c>
      <c r="F5" s="272"/>
      <c r="G5" s="272"/>
      <c r="H5" s="7"/>
      <c r="I5" s="7"/>
      <c r="J5" s="7" t="s">
        <v>3</v>
      </c>
      <c r="K5" s="229" t="s">
        <v>4</v>
      </c>
      <c r="L5" s="8" t="s">
        <v>5</v>
      </c>
    </row>
    <row r="6" spans="2:12" ht="16.5" customHeight="1">
      <c r="B6" s="5"/>
      <c r="C6" s="5"/>
      <c r="D6" s="9"/>
      <c r="F6" s="10"/>
      <c r="G6" s="10"/>
      <c r="H6" s="7"/>
      <c r="I6" s="7"/>
      <c r="J6" s="7"/>
      <c r="K6" s="230" t="s">
        <v>6</v>
      </c>
      <c r="L6" s="225">
        <v>42005</v>
      </c>
    </row>
    <row r="7" spans="2:12" ht="5.25" customHeight="1">
      <c r="D7" s="11"/>
      <c r="H7" s="7"/>
      <c r="K7" s="231"/>
      <c r="L7" s="12"/>
    </row>
    <row r="8" spans="2:12" ht="22.5" customHeight="1">
      <c r="B8" s="249" t="s">
        <v>7</v>
      </c>
      <c r="C8" s="249"/>
      <c r="D8" s="273" t="s">
        <v>409</v>
      </c>
      <c r="E8" s="273"/>
      <c r="F8" s="273"/>
      <c r="G8" s="273"/>
      <c r="H8" s="273"/>
      <c r="I8" s="273"/>
      <c r="K8" s="230" t="s">
        <v>8</v>
      </c>
      <c r="L8" s="14"/>
    </row>
    <row r="9" spans="2:12" ht="18" customHeight="1">
      <c r="B9" s="249" t="s">
        <v>9</v>
      </c>
      <c r="C9" s="249"/>
      <c r="D9" s="265"/>
      <c r="E9" s="265"/>
      <c r="F9" s="265"/>
      <c r="G9" s="265"/>
      <c r="H9" s="265"/>
      <c r="I9" s="265"/>
      <c r="K9" s="230" t="s">
        <v>390</v>
      </c>
      <c r="L9" s="14"/>
    </row>
    <row r="10" spans="2:12" ht="18" customHeight="1">
      <c r="B10" s="249" t="s">
        <v>10</v>
      </c>
      <c r="C10" s="249"/>
      <c r="D10" s="265"/>
      <c r="E10" s="265"/>
      <c r="F10" s="265"/>
      <c r="G10" s="265"/>
      <c r="H10" s="265"/>
      <c r="I10" s="265"/>
      <c r="K10" s="230" t="s">
        <v>391</v>
      </c>
      <c r="L10" s="15"/>
    </row>
    <row r="11" spans="2:12" ht="14.25" customHeight="1">
      <c r="B11" s="249" t="s">
        <v>11</v>
      </c>
      <c r="C11" s="249"/>
      <c r="D11" s="11"/>
      <c r="E11" s="7"/>
      <c r="F11" s="7"/>
      <c r="G11" s="7"/>
      <c r="H11" s="7"/>
      <c r="K11" s="230"/>
      <c r="L11" s="16"/>
    </row>
    <row r="12" spans="2:12" ht="12" customHeight="1">
      <c r="B12" s="249" t="s">
        <v>12</v>
      </c>
      <c r="C12" s="249"/>
      <c r="D12" s="11"/>
      <c r="E12" s="7"/>
      <c r="F12" s="7"/>
      <c r="G12" s="7"/>
      <c r="H12" s="7"/>
      <c r="K12" s="230" t="s">
        <v>8</v>
      </c>
      <c r="L12" s="14"/>
    </row>
    <row r="13" spans="2:12" ht="12.75" customHeight="1">
      <c r="B13" s="249" t="s">
        <v>13</v>
      </c>
      <c r="C13" s="249"/>
      <c r="D13" s="274"/>
      <c r="E13" s="274"/>
      <c r="F13" s="274"/>
      <c r="G13" s="274"/>
      <c r="H13" s="274"/>
      <c r="I13" s="274"/>
      <c r="J13" s="17"/>
      <c r="K13" s="230" t="s">
        <v>14</v>
      </c>
      <c r="L13" s="15"/>
    </row>
    <row r="14" spans="2:12" ht="16.5" customHeight="1">
      <c r="B14" s="249" t="s">
        <v>15</v>
      </c>
      <c r="C14" s="249"/>
      <c r="D14" s="11"/>
      <c r="E14" s="7"/>
      <c r="F14" s="7"/>
      <c r="G14" s="7"/>
      <c r="H14" s="7"/>
      <c r="I14" s="7"/>
      <c r="J14" s="7"/>
      <c r="K14" s="230"/>
      <c r="L14" s="18"/>
    </row>
    <row r="15" spans="2:12" ht="15.75" customHeight="1" thickBot="1">
      <c r="B15" s="249" t="s">
        <v>16</v>
      </c>
      <c r="C15" s="249"/>
      <c r="D15" s="11"/>
      <c r="E15" s="7"/>
      <c r="F15" s="7"/>
      <c r="G15" s="7"/>
      <c r="H15" s="7"/>
      <c r="I15" s="7"/>
      <c r="J15" s="7"/>
      <c r="K15" s="230" t="s">
        <v>17</v>
      </c>
      <c r="L15" s="19" t="s">
        <v>18</v>
      </c>
    </row>
    <row r="16" spans="2:12" ht="14.25" customHeight="1">
      <c r="B16" s="13"/>
      <c r="C16" s="13"/>
      <c r="D16" s="11"/>
      <c r="E16" s="20"/>
      <c r="F16" s="17"/>
      <c r="G16" s="17"/>
      <c r="H16" s="17"/>
      <c r="I16" s="17"/>
      <c r="J16" s="17"/>
      <c r="K16" s="17"/>
      <c r="L16" s="21"/>
    </row>
    <row r="17" spans="2:12" ht="13.5" customHeight="1">
      <c r="B17" s="275"/>
      <c r="C17" s="276"/>
      <c r="D17" s="22" t="s">
        <v>19</v>
      </c>
      <c r="E17" s="277" t="s">
        <v>20</v>
      </c>
      <c r="F17" s="278"/>
      <c r="G17" s="278"/>
      <c r="H17" s="279"/>
      <c r="I17" s="277" t="s">
        <v>21</v>
      </c>
      <c r="J17" s="278"/>
      <c r="K17" s="278"/>
      <c r="L17" s="279"/>
    </row>
    <row r="18" spans="2:12" ht="11.25" customHeight="1">
      <c r="B18" s="280"/>
      <c r="C18" s="281"/>
      <c r="D18" s="10" t="s">
        <v>22</v>
      </c>
      <c r="E18" s="23" t="s">
        <v>23</v>
      </c>
      <c r="F18" s="24" t="s">
        <v>23</v>
      </c>
      <c r="G18" s="24" t="s">
        <v>24</v>
      </c>
      <c r="H18" s="282" t="s">
        <v>25</v>
      </c>
      <c r="I18" s="23" t="s">
        <v>23</v>
      </c>
      <c r="J18" s="24" t="s">
        <v>23</v>
      </c>
      <c r="K18" s="24" t="s">
        <v>24</v>
      </c>
      <c r="L18" s="285" t="s">
        <v>25</v>
      </c>
    </row>
    <row r="19" spans="2:12" ht="10.5" customHeight="1">
      <c r="B19" s="250" t="s">
        <v>26</v>
      </c>
      <c r="C19" s="251"/>
      <c r="D19" s="10" t="s">
        <v>27</v>
      </c>
      <c r="E19" s="23" t="s">
        <v>28</v>
      </c>
      <c r="F19" s="23" t="s">
        <v>29</v>
      </c>
      <c r="G19" s="23" t="s">
        <v>30</v>
      </c>
      <c r="H19" s="283"/>
      <c r="I19" s="23" t="s">
        <v>28</v>
      </c>
      <c r="J19" s="23" t="s">
        <v>29</v>
      </c>
      <c r="K19" s="23" t="s">
        <v>30</v>
      </c>
      <c r="L19" s="286"/>
    </row>
    <row r="20" spans="2:12" ht="9.75" customHeight="1">
      <c r="B20" s="252"/>
      <c r="C20" s="253"/>
      <c r="D20" s="10"/>
      <c r="E20" s="23" t="s">
        <v>31</v>
      </c>
      <c r="F20" s="23" t="s">
        <v>32</v>
      </c>
      <c r="G20" s="23" t="s">
        <v>33</v>
      </c>
      <c r="H20" s="284"/>
      <c r="I20" s="23" t="s">
        <v>31</v>
      </c>
      <c r="J20" s="23" t="s">
        <v>32</v>
      </c>
      <c r="K20" s="23" t="s">
        <v>33</v>
      </c>
      <c r="L20" s="287"/>
    </row>
    <row r="21" spans="2:12" ht="10.5" customHeight="1" thickBot="1">
      <c r="B21" s="254">
        <v>1</v>
      </c>
      <c r="C21" s="255"/>
      <c r="D21" s="25" t="s">
        <v>34</v>
      </c>
      <c r="E21" s="26">
        <v>3</v>
      </c>
      <c r="F21" s="26">
        <v>4</v>
      </c>
      <c r="G21" s="26">
        <v>5</v>
      </c>
      <c r="H21" s="26">
        <v>6</v>
      </c>
      <c r="I21" s="26">
        <v>7</v>
      </c>
      <c r="J21" s="26">
        <v>8</v>
      </c>
      <c r="K21" s="26">
        <v>9</v>
      </c>
      <c r="L21" s="26">
        <v>10</v>
      </c>
    </row>
    <row r="22" spans="2:12" ht="14.25" customHeight="1">
      <c r="B22" s="256" t="s">
        <v>35</v>
      </c>
      <c r="C22" s="257"/>
      <c r="D22" s="27"/>
      <c r="E22" s="28"/>
      <c r="F22" s="29"/>
      <c r="G22" s="29"/>
      <c r="H22" s="29"/>
      <c r="I22" s="30"/>
      <c r="J22" s="30"/>
      <c r="K22" s="30"/>
      <c r="L22" s="31"/>
    </row>
    <row r="23" spans="2:12" ht="20.25" customHeight="1">
      <c r="B23" s="258" t="s">
        <v>36</v>
      </c>
      <c r="C23" s="259"/>
      <c r="D23" s="32" t="s">
        <v>37</v>
      </c>
      <c r="E23" s="33">
        <f>ROUND(SUM(E24:E27),2)</f>
        <v>0</v>
      </c>
      <c r="F23" s="33">
        <f>ROUND(SUM(F24:F27),2)</f>
        <v>94442710.909999996</v>
      </c>
      <c r="G23" s="33">
        <f>ROUND(SUM(G24:G27),2)</f>
        <v>0</v>
      </c>
      <c r="H23" s="34">
        <f t="shared" ref="H23:H37" si="0">ROUND(E23+F23+G23,2)</f>
        <v>94442710.909999996</v>
      </c>
      <c r="I23" s="33">
        <f>ROUND(SUM(I24:I27),2)</f>
        <v>0</v>
      </c>
      <c r="J23" s="33">
        <f>ROUND(SUM(J24:J27),2)</f>
        <v>278919820.49000001</v>
      </c>
      <c r="K23" s="33">
        <f>ROUND(SUM(K24:K27),2)</f>
        <v>0</v>
      </c>
      <c r="L23" s="35">
        <f t="shared" ref="L23:L37" si="1">ROUND(I23+J23+K23,2)</f>
        <v>278919820.49000001</v>
      </c>
    </row>
    <row r="24" spans="2:12" ht="18.75" customHeight="1">
      <c r="B24" s="260" t="s">
        <v>38</v>
      </c>
      <c r="C24" s="261"/>
      <c r="D24" s="32" t="s">
        <v>39</v>
      </c>
      <c r="E24" s="36"/>
      <c r="F24" s="36">
        <v>73683702.400000006</v>
      </c>
      <c r="G24" s="36"/>
      <c r="H24" s="34">
        <f t="shared" si="0"/>
        <v>73683702.400000006</v>
      </c>
      <c r="I24" s="36"/>
      <c r="J24" s="36">
        <v>228892355.25999999</v>
      </c>
      <c r="K24" s="36"/>
      <c r="L24" s="35">
        <f t="shared" si="1"/>
        <v>228892355.25999999</v>
      </c>
    </row>
    <row r="25" spans="2:12" ht="19.5" customHeight="1">
      <c r="B25" s="260" t="s">
        <v>40</v>
      </c>
      <c r="C25" s="261"/>
      <c r="D25" s="32" t="s">
        <v>41</v>
      </c>
      <c r="E25" s="36"/>
      <c r="F25" s="36">
        <v>11575966.5</v>
      </c>
      <c r="G25" s="36"/>
      <c r="H25" s="34">
        <f t="shared" si="0"/>
        <v>11575966.5</v>
      </c>
      <c r="I25" s="36"/>
      <c r="J25" s="36">
        <v>23668603.079999998</v>
      </c>
      <c r="K25" s="36"/>
      <c r="L25" s="35">
        <f t="shared" si="1"/>
        <v>23668603.079999998</v>
      </c>
    </row>
    <row r="26" spans="2:12" ht="18.75" customHeight="1">
      <c r="B26" s="260" t="s">
        <v>42</v>
      </c>
      <c r="C26" s="261"/>
      <c r="D26" s="32" t="s">
        <v>43</v>
      </c>
      <c r="E26" s="36"/>
      <c r="F26" s="36">
        <v>9183042.0099999998</v>
      </c>
      <c r="G26" s="36"/>
      <c r="H26" s="34">
        <f t="shared" si="0"/>
        <v>9183042.0099999998</v>
      </c>
      <c r="I26" s="36"/>
      <c r="J26" s="36">
        <v>26358862.149999999</v>
      </c>
      <c r="K26" s="36"/>
      <c r="L26" s="35">
        <f t="shared" si="1"/>
        <v>26358862.149999999</v>
      </c>
    </row>
    <row r="27" spans="2:12" ht="21.75" customHeight="1">
      <c r="B27" s="260" t="s">
        <v>44</v>
      </c>
      <c r="C27" s="261"/>
      <c r="D27" s="32" t="s">
        <v>45</v>
      </c>
      <c r="E27" s="36"/>
      <c r="F27" s="36"/>
      <c r="G27" s="36"/>
      <c r="H27" s="34">
        <f t="shared" si="0"/>
        <v>0</v>
      </c>
      <c r="I27" s="36"/>
      <c r="J27" s="36"/>
      <c r="K27" s="36"/>
      <c r="L27" s="35">
        <f t="shared" si="1"/>
        <v>0</v>
      </c>
    </row>
    <row r="28" spans="2:12" ht="20.25" customHeight="1">
      <c r="B28" s="288" t="s">
        <v>46</v>
      </c>
      <c r="C28" s="289"/>
      <c r="D28" s="32" t="s">
        <v>47</v>
      </c>
      <c r="E28" s="33">
        <f>ROUND(SUM(E29:E32),2)</f>
        <v>0</v>
      </c>
      <c r="F28" s="33">
        <f>ROUND(SUM(F29:F32),2)</f>
        <v>42393668.060000002</v>
      </c>
      <c r="G28" s="33">
        <f>ROUND(SUM(G29:G32),2)</f>
        <v>0</v>
      </c>
      <c r="H28" s="34">
        <f t="shared" si="0"/>
        <v>42393668.060000002</v>
      </c>
      <c r="I28" s="33">
        <f>ROUND(SUM(I29:I32),2)</f>
        <v>0</v>
      </c>
      <c r="J28" s="33">
        <f>ROUND(SUM(J29:J32),2)</f>
        <v>129496605.02</v>
      </c>
      <c r="K28" s="33">
        <f>ROUND(SUM(K29:K32),2)</f>
        <v>0</v>
      </c>
      <c r="L28" s="35">
        <f t="shared" si="1"/>
        <v>129496605.02</v>
      </c>
    </row>
    <row r="29" spans="2:12" ht="21.75" customHeight="1">
      <c r="B29" s="260" t="s">
        <v>48</v>
      </c>
      <c r="C29" s="261"/>
      <c r="D29" s="32" t="s">
        <v>49</v>
      </c>
      <c r="E29" s="36"/>
      <c r="F29" s="36">
        <v>23736814.25</v>
      </c>
      <c r="G29" s="36"/>
      <c r="H29" s="34">
        <f t="shared" si="0"/>
        <v>23736814.25</v>
      </c>
      <c r="I29" s="36"/>
      <c r="J29" s="36">
        <v>86254488.069999993</v>
      </c>
      <c r="K29" s="36"/>
      <c r="L29" s="35">
        <f t="shared" si="1"/>
        <v>86254488.069999993</v>
      </c>
    </row>
    <row r="30" spans="2:12" ht="24" customHeight="1">
      <c r="B30" s="260" t="s">
        <v>50</v>
      </c>
      <c r="C30" s="261"/>
      <c r="D30" s="32" t="s">
        <v>51</v>
      </c>
      <c r="E30" s="36"/>
      <c r="F30" s="36">
        <v>10202993.199999999</v>
      </c>
      <c r="G30" s="36"/>
      <c r="H30" s="34">
        <f t="shared" si="0"/>
        <v>10202993.199999999</v>
      </c>
      <c r="I30" s="36"/>
      <c r="J30" s="36">
        <v>19389987</v>
      </c>
      <c r="K30" s="36"/>
      <c r="L30" s="35">
        <f t="shared" si="1"/>
        <v>19389987</v>
      </c>
    </row>
    <row r="31" spans="2:12" ht="22.5" customHeight="1">
      <c r="B31" s="260" t="s">
        <v>52</v>
      </c>
      <c r="C31" s="261"/>
      <c r="D31" s="32" t="s">
        <v>53</v>
      </c>
      <c r="E31" s="36"/>
      <c r="F31" s="36">
        <v>8453860.6099999994</v>
      </c>
      <c r="G31" s="36"/>
      <c r="H31" s="34">
        <f t="shared" si="0"/>
        <v>8453860.6099999994</v>
      </c>
      <c r="I31" s="36"/>
      <c r="J31" s="36">
        <v>23852129.949999999</v>
      </c>
      <c r="K31" s="36"/>
      <c r="L31" s="35">
        <f t="shared" si="1"/>
        <v>23852129.949999999</v>
      </c>
    </row>
    <row r="32" spans="2:12" ht="22.5" customHeight="1">
      <c r="B32" s="260" t="s">
        <v>54</v>
      </c>
      <c r="C32" s="261"/>
      <c r="D32" s="32" t="s">
        <v>55</v>
      </c>
      <c r="E32" s="36"/>
      <c r="F32" s="36"/>
      <c r="G32" s="36"/>
      <c r="H32" s="34">
        <f t="shared" si="0"/>
        <v>0</v>
      </c>
      <c r="I32" s="36"/>
      <c r="J32" s="36"/>
      <c r="K32" s="36"/>
      <c r="L32" s="35">
        <f t="shared" si="1"/>
        <v>0</v>
      </c>
    </row>
    <row r="33" spans="2:12" ht="21" customHeight="1">
      <c r="B33" s="290" t="s">
        <v>56</v>
      </c>
      <c r="C33" s="291"/>
      <c r="D33" s="32" t="s">
        <v>57</v>
      </c>
      <c r="E33" s="37">
        <f t="shared" ref="E33:G37" si="2">ROUND(E23-E28,2)</f>
        <v>0</v>
      </c>
      <c r="F33" s="38">
        <f t="shared" si="2"/>
        <v>52049042.850000001</v>
      </c>
      <c r="G33" s="38">
        <f t="shared" si="2"/>
        <v>0</v>
      </c>
      <c r="H33" s="34">
        <f t="shared" si="0"/>
        <v>52049042.850000001</v>
      </c>
      <c r="I33" s="37">
        <f t="shared" ref="I33:K37" si="3">ROUND(I23-I28,2)</f>
        <v>0</v>
      </c>
      <c r="J33" s="37">
        <f t="shared" si="3"/>
        <v>149423215.47</v>
      </c>
      <c r="K33" s="37">
        <f t="shared" si="3"/>
        <v>0</v>
      </c>
      <c r="L33" s="35">
        <f t="shared" si="1"/>
        <v>149423215.47</v>
      </c>
    </row>
    <row r="34" spans="2:12" ht="21.75" customHeight="1">
      <c r="B34" s="260" t="s">
        <v>58</v>
      </c>
      <c r="C34" s="261"/>
      <c r="D34" s="32" t="s">
        <v>59</v>
      </c>
      <c r="E34" s="39">
        <f t="shared" si="2"/>
        <v>0</v>
      </c>
      <c r="F34" s="33">
        <f t="shared" si="2"/>
        <v>49946888.149999999</v>
      </c>
      <c r="G34" s="33">
        <f t="shared" si="2"/>
        <v>0</v>
      </c>
      <c r="H34" s="34">
        <f t="shared" si="0"/>
        <v>49946888.149999999</v>
      </c>
      <c r="I34" s="39">
        <f t="shared" si="3"/>
        <v>0</v>
      </c>
      <c r="J34" s="39">
        <f t="shared" si="3"/>
        <v>142637867.19</v>
      </c>
      <c r="K34" s="39">
        <f t="shared" si="3"/>
        <v>0</v>
      </c>
      <c r="L34" s="35">
        <f t="shared" si="1"/>
        <v>142637867.19</v>
      </c>
    </row>
    <row r="35" spans="2:12" ht="24" customHeight="1">
      <c r="B35" s="260" t="s">
        <v>60</v>
      </c>
      <c r="C35" s="261"/>
      <c r="D35" s="32" t="s">
        <v>61</v>
      </c>
      <c r="E35" s="39">
        <f t="shared" si="2"/>
        <v>0</v>
      </c>
      <c r="F35" s="33">
        <f t="shared" si="2"/>
        <v>1372973.3</v>
      </c>
      <c r="G35" s="33">
        <f t="shared" si="2"/>
        <v>0</v>
      </c>
      <c r="H35" s="34">
        <f t="shared" si="0"/>
        <v>1372973.3</v>
      </c>
      <c r="I35" s="39">
        <f t="shared" si="3"/>
        <v>0</v>
      </c>
      <c r="J35" s="39">
        <f t="shared" si="3"/>
        <v>4278616.08</v>
      </c>
      <c r="K35" s="39">
        <f t="shared" si="3"/>
        <v>0</v>
      </c>
      <c r="L35" s="35">
        <f t="shared" si="1"/>
        <v>4278616.08</v>
      </c>
    </row>
    <row r="36" spans="2:12" ht="23.25" customHeight="1">
      <c r="B36" s="260" t="s">
        <v>62</v>
      </c>
      <c r="C36" s="261"/>
      <c r="D36" s="32" t="s">
        <v>63</v>
      </c>
      <c r="E36" s="39">
        <f t="shared" si="2"/>
        <v>0</v>
      </c>
      <c r="F36" s="33">
        <f t="shared" si="2"/>
        <v>729181.4</v>
      </c>
      <c r="G36" s="33">
        <f t="shared" si="2"/>
        <v>0</v>
      </c>
      <c r="H36" s="34">
        <f t="shared" si="0"/>
        <v>729181.4</v>
      </c>
      <c r="I36" s="39">
        <f t="shared" si="3"/>
        <v>0</v>
      </c>
      <c r="J36" s="39">
        <f t="shared" si="3"/>
        <v>2506732.2000000002</v>
      </c>
      <c r="K36" s="39">
        <f t="shared" si="3"/>
        <v>0</v>
      </c>
      <c r="L36" s="35">
        <f t="shared" si="1"/>
        <v>2506732.2000000002</v>
      </c>
    </row>
    <row r="37" spans="2:12" ht="21" customHeight="1" thickBot="1">
      <c r="B37" s="299" t="s">
        <v>64</v>
      </c>
      <c r="C37" s="300"/>
      <c r="D37" s="40" t="s">
        <v>65</v>
      </c>
      <c r="E37" s="41">
        <f t="shared" si="2"/>
        <v>0</v>
      </c>
      <c r="F37" s="42">
        <f t="shared" si="2"/>
        <v>0</v>
      </c>
      <c r="G37" s="42">
        <f t="shared" si="2"/>
        <v>0</v>
      </c>
      <c r="H37" s="43">
        <f t="shared" si="0"/>
        <v>0</v>
      </c>
      <c r="I37" s="41">
        <f t="shared" si="3"/>
        <v>0</v>
      </c>
      <c r="J37" s="41">
        <f t="shared" si="3"/>
        <v>0</v>
      </c>
      <c r="K37" s="41">
        <f t="shared" si="3"/>
        <v>0</v>
      </c>
      <c r="L37" s="44">
        <f t="shared" si="1"/>
        <v>0</v>
      </c>
    </row>
    <row r="38" spans="2:12" ht="28.5" customHeight="1">
      <c r="B38" s="45"/>
      <c r="C38" s="45"/>
      <c r="D38" s="46"/>
      <c r="E38" s="46"/>
      <c r="F38" s="6"/>
      <c r="G38" s="6"/>
      <c r="H38" s="6"/>
      <c r="I38" s="6"/>
      <c r="J38" s="6"/>
      <c r="K38" s="6" t="s">
        <v>66</v>
      </c>
      <c r="L38" s="47"/>
    </row>
    <row r="39" spans="2:12" ht="13.5" customHeight="1">
      <c r="B39" s="275"/>
      <c r="C39" s="301"/>
      <c r="D39" s="28" t="s">
        <v>19</v>
      </c>
      <c r="E39" s="294" t="s">
        <v>20</v>
      </c>
      <c r="F39" s="295"/>
      <c r="G39" s="295"/>
      <c r="H39" s="296"/>
      <c r="I39" s="277" t="s">
        <v>21</v>
      </c>
      <c r="J39" s="278"/>
      <c r="K39" s="278"/>
      <c r="L39" s="279"/>
    </row>
    <row r="40" spans="2:12" ht="11.25" customHeight="1">
      <c r="B40" s="280"/>
      <c r="C40" s="281"/>
      <c r="D40" s="10" t="s">
        <v>22</v>
      </c>
      <c r="E40" s="285" t="s">
        <v>67</v>
      </c>
      <c r="F40" s="285" t="s">
        <v>68</v>
      </c>
      <c r="G40" s="24" t="s">
        <v>24</v>
      </c>
      <c r="H40" s="282" t="s">
        <v>25</v>
      </c>
      <c r="I40" s="285" t="s">
        <v>67</v>
      </c>
      <c r="J40" s="285" t="s">
        <v>68</v>
      </c>
      <c r="K40" s="24" t="s">
        <v>24</v>
      </c>
      <c r="L40" s="285" t="s">
        <v>25</v>
      </c>
    </row>
    <row r="41" spans="2:12" ht="10.5" customHeight="1">
      <c r="B41" s="250" t="s">
        <v>26</v>
      </c>
      <c r="C41" s="251"/>
      <c r="D41" s="10" t="s">
        <v>27</v>
      </c>
      <c r="E41" s="292"/>
      <c r="F41" s="292"/>
      <c r="G41" s="23" t="s">
        <v>30</v>
      </c>
      <c r="H41" s="283"/>
      <c r="I41" s="292"/>
      <c r="J41" s="292"/>
      <c r="K41" s="23" t="s">
        <v>30</v>
      </c>
      <c r="L41" s="286"/>
    </row>
    <row r="42" spans="2:12" ht="14.25" customHeight="1">
      <c r="B42" s="252"/>
      <c r="C42" s="253"/>
      <c r="D42" s="10"/>
      <c r="E42" s="293"/>
      <c r="F42" s="293"/>
      <c r="G42" s="23" t="s">
        <v>33</v>
      </c>
      <c r="H42" s="284"/>
      <c r="I42" s="293"/>
      <c r="J42" s="293"/>
      <c r="K42" s="23" t="s">
        <v>33</v>
      </c>
      <c r="L42" s="287"/>
    </row>
    <row r="43" spans="2:12" ht="10.5" customHeight="1" thickBot="1">
      <c r="B43" s="254">
        <v>1</v>
      </c>
      <c r="C43" s="255"/>
      <c r="D43" s="25" t="s">
        <v>34</v>
      </c>
      <c r="E43" s="26">
        <v>3</v>
      </c>
      <c r="F43" s="26">
        <v>4</v>
      </c>
      <c r="G43" s="26">
        <v>5</v>
      </c>
      <c r="H43" s="26">
        <v>6</v>
      </c>
      <c r="I43" s="26">
        <v>7</v>
      </c>
      <c r="J43" s="26">
        <v>8</v>
      </c>
      <c r="K43" s="26">
        <v>9</v>
      </c>
      <c r="L43" s="26">
        <v>10</v>
      </c>
    </row>
    <row r="44" spans="2:12" ht="27.75" customHeight="1">
      <c r="B44" s="302" t="s">
        <v>69</v>
      </c>
      <c r="C44" s="303"/>
      <c r="D44" s="32" t="s">
        <v>70</v>
      </c>
      <c r="E44" s="33">
        <f>ROUND(SUM(E45:E47),2)</f>
        <v>0</v>
      </c>
      <c r="F44" s="33">
        <f>ROUND(SUM(F45:F47),2)</f>
        <v>0</v>
      </c>
      <c r="G44" s="33">
        <f>ROUND(SUM(G45:G47),2)</f>
        <v>0</v>
      </c>
      <c r="H44" s="48">
        <f t="shared" ref="H44:H63" si="4">ROUND(E44+F44+G44,2)</f>
        <v>0</v>
      </c>
      <c r="I44" s="39">
        <f>ROUND(SUM(I45:I47),2)</f>
        <v>0</v>
      </c>
      <c r="J44" s="39">
        <f>ROUND(SUM(J45:J47),2)</f>
        <v>0</v>
      </c>
      <c r="K44" s="39">
        <f>ROUND(SUM(K45:K47),2)</f>
        <v>0</v>
      </c>
      <c r="L44" s="49">
        <f t="shared" ref="L44:L63" si="5">ROUND(I44+J44+K44,2)</f>
        <v>0</v>
      </c>
    </row>
    <row r="45" spans="2:12" ht="21" customHeight="1">
      <c r="B45" s="297" t="s">
        <v>71</v>
      </c>
      <c r="C45" s="298"/>
      <c r="D45" s="32" t="s">
        <v>72</v>
      </c>
      <c r="E45" s="36"/>
      <c r="F45" s="36"/>
      <c r="G45" s="36"/>
      <c r="H45" s="39">
        <f t="shared" si="4"/>
        <v>0</v>
      </c>
      <c r="I45" s="36"/>
      <c r="J45" s="36"/>
      <c r="K45" s="36"/>
      <c r="L45" s="35">
        <f t="shared" si="5"/>
        <v>0</v>
      </c>
    </row>
    <row r="46" spans="2:12" ht="21" customHeight="1">
      <c r="B46" s="297" t="s">
        <v>73</v>
      </c>
      <c r="C46" s="298"/>
      <c r="D46" s="32" t="s">
        <v>74</v>
      </c>
      <c r="E46" s="36"/>
      <c r="F46" s="36"/>
      <c r="G46" s="36"/>
      <c r="H46" s="39">
        <f t="shared" si="4"/>
        <v>0</v>
      </c>
      <c r="I46" s="36"/>
      <c r="J46" s="36"/>
      <c r="K46" s="36"/>
      <c r="L46" s="35">
        <f t="shared" si="5"/>
        <v>0</v>
      </c>
    </row>
    <row r="47" spans="2:12" ht="20.25" customHeight="1">
      <c r="B47" s="297" t="s">
        <v>75</v>
      </c>
      <c r="C47" s="298"/>
      <c r="D47" s="32" t="s">
        <v>76</v>
      </c>
      <c r="E47" s="36"/>
      <c r="F47" s="36"/>
      <c r="G47" s="36"/>
      <c r="H47" s="39">
        <f t="shared" si="4"/>
        <v>0</v>
      </c>
      <c r="I47" s="36"/>
      <c r="J47" s="36"/>
      <c r="K47" s="36"/>
      <c r="L47" s="35">
        <f t="shared" si="5"/>
        <v>0</v>
      </c>
    </row>
    <row r="48" spans="2:12" ht="21.75" customHeight="1">
      <c r="B48" s="288" t="s">
        <v>77</v>
      </c>
      <c r="C48" s="289"/>
      <c r="D48" s="32" t="s">
        <v>78</v>
      </c>
      <c r="E48" s="33">
        <f>ROUND(SUM(E49:E51),2)</f>
        <v>0</v>
      </c>
      <c r="F48" s="33">
        <f>ROUND(SUM(F49:F51),2)</f>
        <v>0</v>
      </c>
      <c r="G48" s="33">
        <f>ROUND(SUM(G49:G51),2)</f>
        <v>0</v>
      </c>
      <c r="H48" s="39">
        <f t="shared" si="4"/>
        <v>0</v>
      </c>
      <c r="I48" s="33">
        <f>ROUND(SUM(I49:I51),2)</f>
        <v>0</v>
      </c>
      <c r="J48" s="33">
        <f>ROUND(SUM(J49:J51),2)</f>
        <v>0</v>
      </c>
      <c r="K48" s="33">
        <f>ROUND(SUM(K49:K51),2)</f>
        <v>0</v>
      </c>
      <c r="L48" s="35">
        <f t="shared" si="5"/>
        <v>0</v>
      </c>
    </row>
    <row r="49" spans="2:12" ht="21" customHeight="1">
      <c r="B49" s="297" t="s">
        <v>79</v>
      </c>
      <c r="C49" s="298"/>
      <c r="D49" s="32" t="s">
        <v>80</v>
      </c>
      <c r="E49" s="36"/>
      <c r="F49" s="36"/>
      <c r="G49" s="36"/>
      <c r="H49" s="39">
        <f t="shared" si="4"/>
        <v>0</v>
      </c>
      <c r="I49" s="36"/>
      <c r="J49" s="36"/>
      <c r="K49" s="36"/>
      <c r="L49" s="35">
        <f t="shared" si="5"/>
        <v>0</v>
      </c>
    </row>
    <row r="50" spans="2:12" ht="21" customHeight="1">
      <c r="B50" s="297" t="s">
        <v>81</v>
      </c>
      <c r="C50" s="298"/>
      <c r="D50" s="32" t="s">
        <v>82</v>
      </c>
      <c r="E50" s="36"/>
      <c r="F50" s="36"/>
      <c r="G50" s="36"/>
      <c r="H50" s="39">
        <f t="shared" si="4"/>
        <v>0</v>
      </c>
      <c r="I50" s="36"/>
      <c r="J50" s="36"/>
      <c r="K50" s="36"/>
      <c r="L50" s="35">
        <f t="shared" si="5"/>
        <v>0</v>
      </c>
    </row>
    <row r="51" spans="2:12" ht="21" customHeight="1">
      <c r="B51" s="297" t="s">
        <v>83</v>
      </c>
      <c r="C51" s="298"/>
      <c r="D51" s="32" t="s">
        <v>84</v>
      </c>
      <c r="E51" s="36"/>
      <c r="F51" s="36"/>
      <c r="G51" s="36"/>
      <c r="H51" s="39">
        <f t="shared" si="4"/>
        <v>0</v>
      </c>
      <c r="I51" s="36"/>
      <c r="J51" s="36"/>
      <c r="K51" s="36"/>
      <c r="L51" s="35">
        <f t="shared" si="5"/>
        <v>0</v>
      </c>
    </row>
    <row r="52" spans="2:12" ht="25.5" customHeight="1">
      <c r="B52" s="288" t="s">
        <v>85</v>
      </c>
      <c r="C52" s="289"/>
      <c r="D52" s="32" t="s">
        <v>86</v>
      </c>
      <c r="E52" s="33">
        <f t="shared" ref="E52:G55" si="6">ROUND(E44-E48,2)</f>
        <v>0</v>
      </c>
      <c r="F52" s="33">
        <f t="shared" si="6"/>
        <v>0</v>
      </c>
      <c r="G52" s="33">
        <f t="shared" si="6"/>
        <v>0</v>
      </c>
      <c r="H52" s="39">
        <f t="shared" si="4"/>
        <v>0</v>
      </c>
      <c r="I52" s="33">
        <f t="shared" ref="I52:K55" si="7">ROUND(I44-I48,2)</f>
        <v>0</v>
      </c>
      <c r="J52" s="33">
        <f t="shared" si="7"/>
        <v>0</v>
      </c>
      <c r="K52" s="33">
        <f t="shared" si="7"/>
        <v>0</v>
      </c>
      <c r="L52" s="35">
        <f t="shared" si="5"/>
        <v>0</v>
      </c>
    </row>
    <row r="53" spans="2:12" ht="24" customHeight="1">
      <c r="B53" s="297" t="s">
        <v>403</v>
      </c>
      <c r="C53" s="298"/>
      <c r="D53" s="32" t="s">
        <v>87</v>
      </c>
      <c r="E53" s="33">
        <f t="shared" si="6"/>
        <v>0</v>
      </c>
      <c r="F53" s="33">
        <f t="shared" si="6"/>
        <v>0</v>
      </c>
      <c r="G53" s="33">
        <f t="shared" si="6"/>
        <v>0</v>
      </c>
      <c r="H53" s="39">
        <f t="shared" si="4"/>
        <v>0</v>
      </c>
      <c r="I53" s="33">
        <f t="shared" si="7"/>
        <v>0</v>
      </c>
      <c r="J53" s="33">
        <f t="shared" si="7"/>
        <v>0</v>
      </c>
      <c r="K53" s="33">
        <f t="shared" si="7"/>
        <v>0</v>
      </c>
      <c r="L53" s="35">
        <f t="shared" si="5"/>
        <v>0</v>
      </c>
    </row>
    <row r="54" spans="2:12" ht="21.75" customHeight="1">
      <c r="B54" s="297" t="s">
        <v>88</v>
      </c>
      <c r="C54" s="298"/>
      <c r="D54" s="32" t="s">
        <v>89</v>
      </c>
      <c r="E54" s="33">
        <f t="shared" si="6"/>
        <v>0</v>
      </c>
      <c r="F54" s="33">
        <f t="shared" si="6"/>
        <v>0</v>
      </c>
      <c r="G54" s="33">
        <f t="shared" si="6"/>
        <v>0</v>
      </c>
      <c r="H54" s="39">
        <f t="shared" si="4"/>
        <v>0</v>
      </c>
      <c r="I54" s="33">
        <f t="shared" si="7"/>
        <v>0</v>
      </c>
      <c r="J54" s="33">
        <f t="shared" si="7"/>
        <v>0</v>
      </c>
      <c r="K54" s="33">
        <f t="shared" si="7"/>
        <v>0</v>
      </c>
      <c r="L54" s="35">
        <f t="shared" si="5"/>
        <v>0</v>
      </c>
    </row>
    <row r="55" spans="2:12" ht="22.5" customHeight="1">
      <c r="B55" s="297" t="s">
        <v>90</v>
      </c>
      <c r="C55" s="298"/>
      <c r="D55" s="32" t="s">
        <v>91</v>
      </c>
      <c r="E55" s="33">
        <f t="shared" si="6"/>
        <v>0</v>
      </c>
      <c r="F55" s="33">
        <f t="shared" si="6"/>
        <v>0</v>
      </c>
      <c r="G55" s="33">
        <f t="shared" si="6"/>
        <v>0</v>
      </c>
      <c r="H55" s="39">
        <f t="shared" si="4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5">
        <f t="shared" si="5"/>
        <v>0</v>
      </c>
    </row>
    <row r="56" spans="2:12" ht="22.5" customHeight="1">
      <c r="B56" s="288" t="s">
        <v>92</v>
      </c>
      <c r="C56" s="289"/>
      <c r="D56" s="32" t="s">
        <v>93</v>
      </c>
      <c r="E56" s="36"/>
      <c r="F56" s="50"/>
      <c r="G56" s="50"/>
      <c r="H56" s="39">
        <f t="shared" si="4"/>
        <v>0</v>
      </c>
      <c r="I56" s="50"/>
      <c r="J56" s="50">
        <v>53602913.119999997</v>
      </c>
      <c r="K56" s="50"/>
      <c r="L56" s="35">
        <f t="shared" si="5"/>
        <v>53602913.119999997</v>
      </c>
    </row>
    <row r="57" spans="2:12" ht="24.75" customHeight="1">
      <c r="B57" s="288" t="s">
        <v>94</v>
      </c>
      <c r="C57" s="289"/>
      <c r="D57" s="32" t="s">
        <v>95</v>
      </c>
      <c r="E57" s="36"/>
      <c r="F57" s="50">
        <v>869485.81</v>
      </c>
      <c r="G57" s="50"/>
      <c r="H57" s="39">
        <f t="shared" si="4"/>
        <v>869485.81</v>
      </c>
      <c r="I57" s="50">
        <v>67320</v>
      </c>
      <c r="J57" s="50">
        <v>2411558.7200000002</v>
      </c>
      <c r="K57" s="50"/>
      <c r="L57" s="35">
        <f t="shared" si="5"/>
        <v>2478878.7200000002</v>
      </c>
    </row>
    <row r="58" spans="2:12" ht="20.25" customHeight="1">
      <c r="B58" s="297" t="s">
        <v>96</v>
      </c>
      <c r="C58" s="298"/>
      <c r="D58" s="32" t="s">
        <v>97</v>
      </c>
      <c r="E58" s="36"/>
      <c r="F58" s="50"/>
      <c r="G58" s="50"/>
      <c r="H58" s="39">
        <f t="shared" si="4"/>
        <v>0</v>
      </c>
      <c r="I58" s="50"/>
      <c r="J58" s="50"/>
      <c r="K58" s="50"/>
      <c r="L58" s="35">
        <f t="shared" si="5"/>
        <v>0</v>
      </c>
    </row>
    <row r="59" spans="2:12" ht="23.25" customHeight="1">
      <c r="B59" s="288" t="s">
        <v>98</v>
      </c>
      <c r="C59" s="289"/>
      <c r="D59" s="32" t="s">
        <v>99</v>
      </c>
      <c r="E59" s="33">
        <f>ROUND(SUM(E60:E63),2)</f>
        <v>0</v>
      </c>
      <c r="F59" s="33">
        <f>ROUND(SUM(F60:F63),2)</f>
        <v>0</v>
      </c>
      <c r="G59" s="33">
        <f>ROUND(SUM(G60:G63),2)</f>
        <v>0</v>
      </c>
      <c r="H59" s="39">
        <f t="shared" si="4"/>
        <v>0</v>
      </c>
      <c r="I59" s="37">
        <f>ROUND(SUM(I60:I63),2)</f>
        <v>0</v>
      </c>
      <c r="J59" s="37">
        <f>ROUND(SUM(J60:J63),2)</f>
        <v>0</v>
      </c>
      <c r="K59" s="37">
        <f>ROUND(SUM(K60:K63),2)</f>
        <v>0</v>
      </c>
      <c r="L59" s="35">
        <f t="shared" si="5"/>
        <v>0</v>
      </c>
    </row>
    <row r="60" spans="2:12" ht="24" customHeight="1">
      <c r="B60" s="297" t="s">
        <v>100</v>
      </c>
      <c r="C60" s="298"/>
      <c r="D60" s="32" t="s">
        <v>101</v>
      </c>
      <c r="E60" s="36"/>
      <c r="F60" s="50"/>
      <c r="G60" s="50"/>
      <c r="H60" s="39">
        <f t="shared" si="4"/>
        <v>0</v>
      </c>
      <c r="I60" s="50"/>
      <c r="J60" s="50"/>
      <c r="K60" s="50"/>
      <c r="L60" s="35">
        <f t="shared" si="5"/>
        <v>0</v>
      </c>
    </row>
    <row r="61" spans="2:12" ht="23.25" customHeight="1">
      <c r="B61" s="297" t="s">
        <v>102</v>
      </c>
      <c r="C61" s="298"/>
      <c r="D61" s="32" t="s">
        <v>103</v>
      </c>
      <c r="E61" s="36"/>
      <c r="F61" s="50"/>
      <c r="G61" s="50"/>
      <c r="H61" s="39">
        <f t="shared" si="4"/>
        <v>0</v>
      </c>
      <c r="I61" s="50"/>
      <c r="J61" s="50"/>
      <c r="K61" s="50"/>
      <c r="L61" s="35">
        <f t="shared" si="5"/>
        <v>0</v>
      </c>
    </row>
    <row r="62" spans="2:12" ht="24" customHeight="1">
      <c r="B62" s="297" t="s">
        <v>104</v>
      </c>
      <c r="C62" s="298"/>
      <c r="D62" s="32" t="s">
        <v>105</v>
      </c>
      <c r="E62" s="36"/>
      <c r="F62" s="50"/>
      <c r="G62" s="50"/>
      <c r="H62" s="39">
        <f t="shared" si="4"/>
        <v>0</v>
      </c>
      <c r="I62" s="50"/>
      <c r="J62" s="50"/>
      <c r="K62" s="50"/>
      <c r="L62" s="35">
        <f t="shared" si="5"/>
        <v>0</v>
      </c>
    </row>
    <row r="63" spans="2:12" ht="23.25" customHeight="1" thickBot="1">
      <c r="B63" s="311" t="s">
        <v>106</v>
      </c>
      <c r="C63" s="312"/>
      <c r="D63" s="40" t="s">
        <v>107</v>
      </c>
      <c r="E63" s="51"/>
      <c r="F63" s="52"/>
      <c r="G63" s="52"/>
      <c r="H63" s="41">
        <f t="shared" si="4"/>
        <v>0</v>
      </c>
      <c r="I63" s="52"/>
      <c r="J63" s="52"/>
      <c r="K63" s="52"/>
      <c r="L63" s="44">
        <f t="shared" si="5"/>
        <v>0</v>
      </c>
    </row>
    <row r="64" spans="2:12" ht="15.75" customHeight="1">
      <c r="B64" s="45"/>
      <c r="C64" s="45"/>
      <c r="D64" s="46"/>
      <c r="E64" s="6"/>
      <c r="F64" s="6"/>
      <c r="G64" s="6"/>
      <c r="H64" s="6"/>
      <c r="I64" s="6"/>
      <c r="J64" s="6"/>
      <c r="K64" s="53" t="s">
        <v>108</v>
      </c>
      <c r="L64" s="6"/>
    </row>
    <row r="65" spans="2:12" ht="15" customHeight="1">
      <c r="B65" s="254" t="s">
        <v>26</v>
      </c>
      <c r="C65" s="255"/>
      <c r="D65" s="304" t="s">
        <v>109</v>
      </c>
      <c r="E65" s="277" t="s">
        <v>20</v>
      </c>
      <c r="F65" s="278"/>
      <c r="G65" s="278"/>
      <c r="H65" s="279"/>
      <c r="I65" s="282" t="s">
        <v>110</v>
      </c>
      <c r="J65" s="307"/>
      <c r="K65" s="307"/>
      <c r="L65" s="308"/>
    </row>
    <row r="66" spans="2:12" ht="13.5" customHeight="1">
      <c r="B66" s="313"/>
      <c r="C66" s="314"/>
      <c r="D66" s="305"/>
      <c r="E66" s="285" t="s">
        <v>67</v>
      </c>
      <c r="F66" s="285" t="s">
        <v>68</v>
      </c>
      <c r="G66" s="285" t="s">
        <v>111</v>
      </c>
      <c r="H66" s="282" t="s">
        <v>25</v>
      </c>
      <c r="I66" s="285" t="s">
        <v>67</v>
      </c>
      <c r="J66" s="285" t="s">
        <v>68</v>
      </c>
      <c r="K66" s="285" t="s">
        <v>111</v>
      </c>
      <c r="L66" s="285" t="s">
        <v>25</v>
      </c>
    </row>
    <row r="67" spans="2:12" ht="13.5" customHeight="1">
      <c r="B67" s="313"/>
      <c r="C67" s="314"/>
      <c r="D67" s="305"/>
      <c r="E67" s="292"/>
      <c r="F67" s="292"/>
      <c r="G67" s="292"/>
      <c r="H67" s="283"/>
      <c r="I67" s="292"/>
      <c r="J67" s="292"/>
      <c r="K67" s="292"/>
      <c r="L67" s="286"/>
    </row>
    <row r="68" spans="2:12">
      <c r="B68" s="315"/>
      <c r="C68" s="316"/>
      <c r="D68" s="306"/>
      <c r="E68" s="293"/>
      <c r="F68" s="293"/>
      <c r="G68" s="293"/>
      <c r="H68" s="284"/>
      <c r="I68" s="293"/>
      <c r="J68" s="293"/>
      <c r="K68" s="293"/>
      <c r="L68" s="287"/>
    </row>
    <row r="69" spans="2:12" ht="13.5" customHeight="1" thickBot="1">
      <c r="B69" s="254">
        <v>1</v>
      </c>
      <c r="C69" s="255"/>
      <c r="D69" s="25" t="s">
        <v>34</v>
      </c>
      <c r="E69" s="26">
        <v>3</v>
      </c>
      <c r="F69" s="26">
        <v>4</v>
      </c>
      <c r="G69" s="26">
        <v>5</v>
      </c>
      <c r="H69" s="26">
        <v>6</v>
      </c>
      <c r="I69" s="26">
        <v>7</v>
      </c>
      <c r="J69" s="26">
        <v>8</v>
      </c>
      <c r="K69" s="26">
        <v>9</v>
      </c>
      <c r="L69" s="26">
        <v>10</v>
      </c>
    </row>
    <row r="70" spans="2:12" ht="18" customHeight="1">
      <c r="B70" s="302" t="s">
        <v>112</v>
      </c>
      <c r="C70" s="303"/>
      <c r="D70" s="32" t="s">
        <v>113</v>
      </c>
      <c r="E70" s="33">
        <f>ROUND(SUM(E71:E74),2)</f>
        <v>0</v>
      </c>
      <c r="F70" s="33">
        <f>ROUND(SUM(F71:F74),2)</f>
        <v>0</v>
      </c>
      <c r="G70" s="33">
        <f>ROUND(SUM(G71:G74),2)</f>
        <v>0</v>
      </c>
      <c r="H70" s="37">
        <f t="shared" ref="H70:H76" si="8">ROUND(E70+F70+G70,2)</f>
        <v>0</v>
      </c>
      <c r="I70" s="37">
        <f>ROUND(SUM(I71:I74),2)</f>
        <v>0</v>
      </c>
      <c r="J70" s="37">
        <f>ROUND(SUM(J71:J74),2)</f>
        <v>0</v>
      </c>
      <c r="K70" s="37">
        <f>ROUND(SUM(K71:K74),2)</f>
        <v>0</v>
      </c>
      <c r="L70" s="54">
        <f t="shared" ref="L70:L76" si="9">ROUND(I70+J70+K70,2)</f>
        <v>0</v>
      </c>
    </row>
    <row r="71" spans="2:12" ht="18.75" customHeight="1">
      <c r="B71" s="297" t="s">
        <v>114</v>
      </c>
      <c r="C71" s="298"/>
      <c r="D71" s="32" t="s">
        <v>115</v>
      </c>
      <c r="E71" s="36"/>
      <c r="F71" s="50"/>
      <c r="G71" s="50"/>
      <c r="H71" s="37">
        <f t="shared" si="8"/>
        <v>0</v>
      </c>
      <c r="I71" s="50"/>
      <c r="J71" s="50"/>
      <c r="K71" s="50"/>
      <c r="L71" s="54">
        <f t="shared" si="9"/>
        <v>0</v>
      </c>
    </row>
    <row r="72" spans="2:12" ht="20.25" customHeight="1">
      <c r="B72" s="297" t="s">
        <v>404</v>
      </c>
      <c r="C72" s="298"/>
      <c r="D72" s="32" t="s">
        <v>116</v>
      </c>
      <c r="E72" s="36"/>
      <c r="F72" s="50"/>
      <c r="G72" s="50"/>
      <c r="H72" s="37">
        <f t="shared" si="8"/>
        <v>0</v>
      </c>
      <c r="I72" s="50"/>
      <c r="J72" s="50"/>
      <c r="K72" s="50"/>
      <c r="L72" s="54">
        <f t="shared" si="9"/>
        <v>0</v>
      </c>
    </row>
    <row r="73" spans="2:12" ht="20.25" customHeight="1">
      <c r="B73" s="297" t="s">
        <v>117</v>
      </c>
      <c r="C73" s="298"/>
      <c r="D73" s="32" t="s">
        <v>118</v>
      </c>
      <c r="E73" s="36"/>
      <c r="F73" s="55"/>
      <c r="G73" s="55"/>
      <c r="H73" s="37">
        <f t="shared" si="8"/>
        <v>0</v>
      </c>
      <c r="I73" s="55"/>
      <c r="J73" s="55"/>
      <c r="K73" s="55"/>
      <c r="L73" s="54">
        <f t="shared" si="9"/>
        <v>0</v>
      </c>
    </row>
    <row r="74" spans="2:12" ht="21" customHeight="1">
      <c r="B74" s="297" t="s">
        <v>119</v>
      </c>
      <c r="C74" s="298"/>
      <c r="D74" s="32" t="s">
        <v>120</v>
      </c>
      <c r="E74" s="36"/>
      <c r="F74" s="55"/>
      <c r="G74" s="55"/>
      <c r="H74" s="37">
        <f t="shared" si="8"/>
        <v>0</v>
      </c>
      <c r="I74" s="55"/>
      <c r="J74" s="55"/>
      <c r="K74" s="55"/>
      <c r="L74" s="54">
        <f t="shared" si="9"/>
        <v>0</v>
      </c>
    </row>
    <row r="75" spans="2:12" ht="28.5" customHeight="1" thickBot="1">
      <c r="B75" s="309" t="s">
        <v>121</v>
      </c>
      <c r="C75" s="310"/>
      <c r="D75" s="56" t="s">
        <v>122</v>
      </c>
      <c r="E75" s="57"/>
      <c r="F75" s="58"/>
      <c r="G75" s="58"/>
      <c r="H75" s="59">
        <f t="shared" si="8"/>
        <v>0</v>
      </c>
      <c r="I75" s="58"/>
      <c r="J75" s="58"/>
      <c r="K75" s="58"/>
      <c r="L75" s="60">
        <f t="shared" si="9"/>
        <v>0</v>
      </c>
    </row>
    <row r="76" spans="2:12" ht="26.25" customHeight="1" thickBot="1">
      <c r="B76" s="317" t="s">
        <v>123</v>
      </c>
      <c r="C76" s="318"/>
      <c r="D76" s="61" t="s">
        <v>124</v>
      </c>
      <c r="E76" s="62">
        <f>ROUND(E33+E52+E56+E57+E59+E70+E75,2)</f>
        <v>0</v>
      </c>
      <c r="F76" s="62">
        <f>ROUND(F33+F52+F56+F57+F59+F70+F75,2)</f>
        <v>52918528.659999996</v>
      </c>
      <c r="G76" s="62">
        <f>ROUND(G33+G52+G56+G57+G59+G70+G75,2)</f>
        <v>0</v>
      </c>
      <c r="H76" s="63">
        <f t="shared" si="8"/>
        <v>52918528.659999996</v>
      </c>
      <c r="I76" s="62">
        <f>ROUND(I33+I52+I56+I57+I59+I70+I75,2)</f>
        <v>67320</v>
      </c>
      <c r="J76" s="62">
        <f>ROUND(J33+J52+J56+J57+J59+J70+J75,2)</f>
        <v>205437687.31</v>
      </c>
      <c r="K76" s="62">
        <f>ROUND(K33+K52+K56+K57+K59+K70+K75,2)</f>
        <v>0</v>
      </c>
      <c r="L76" s="64">
        <f t="shared" si="9"/>
        <v>205505007.31</v>
      </c>
    </row>
    <row r="77" spans="2:12" ht="13.5" customHeight="1">
      <c r="B77" s="319" t="s">
        <v>125</v>
      </c>
      <c r="C77" s="320"/>
      <c r="D77" s="65"/>
      <c r="E77" s="66"/>
      <c r="F77" s="67"/>
      <c r="G77" s="67"/>
      <c r="H77" s="67"/>
      <c r="I77" s="67"/>
      <c r="J77" s="67"/>
      <c r="K77" s="67"/>
      <c r="L77" s="68"/>
    </row>
    <row r="78" spans="2:12" ht="21" customHeight="1">
      <c r="B78" s="321" t="s">
        <v>126</v>
      </c>
      <c r="C78" s="322"/>
      <c r="D78" s="32" t="s">
        <v>127</v>
      </c>
      <c r="E78" s="33">
        <f>ROUND(SUM(E79:E87),2)</f>
        <v>0</v>
      </c>
      <c r="F78" s="33">
        <f>ROUND(SUM(F79:F87),2)</f>
        <v>138886.98000000001</v>
      </c>
      <c r="G78" s="33">
        <f>ROUND(SUM(G79:G87),2)</f>
        <v>0</v>
      </c>
      <c r="H78" s="39">
        <f t="shared" ref="H78:H91" si="10">ROUND(E78+F78+G78,2)</f>
        <v>138886.98000000001</v>
      </c>
      <c r="I78" s="39">
        <f>ROUND(SUM(I79:I87),2)</f>
        <v>2000</v>
      </c>
      <c r="J78" s="39">
        <f>ROUND(SUM(J79:J87),2)</f>
        <v>162802.5</v>
      </c>
      <c r="K78" s="39">
        <f>ROUND(SUM(K79:K87),2)</f>
        <v>0</v>
      </c>
      <c r="L78" s="35">
        <f t="shared" ref="L78:L91" si="11">ROUND(I78+J78+K78,2)</f>
        <v>164802.5</v>
      </c>
    </row>
    <row r="79" spans="2:12" ht="23.25" customHeight="1">
      <c r="B79" s="297" t="s">
        <v>382</v>
      </c>
      <c r="C79" s="298"/>
      <c r="D79" s="32" t="s">
        <v>128</v>
      </c>
      <c r="E79" s="36"/>
      <c r="F79" s="50">
        <v>138886.98000000001</v>
      </c>
      <c r="G79" s="50"/>
      <c r="H79" s="37">
        <f t="shared" si="10"/>
        <v>138886.98000000001</v>
      </c>
      <c r="I79" s="50">
        <v>2000</v>
      </c>
      <c r="J79" s="50">
        <v>162802.5</v>
      </c>
      <c r="K79" s="50"/>
      <c r="L79" s="54">
        <f t="shared" si="11"/>
        <v>164802.5</v>
      </c>
    </row>
    <row r="80" spans="2:12" ht="21.75" customHeight="1">
      <c r="B80" s="297" t="s">
        <v>383</v>
      </c>
      <c r="C80" s="298"/>
      <c r="D80" s="32" t="s">
        <v>129</v>
      </c>
      <c r="E80" s="36"/>
      <c r="F80" s="50"/>
      <c r="G80" s="50"/>
      <c r="H80" s="37">
        <f t="shared" si="10"/>
        <v>0</v>
      </c>
      <c r="I80" s="36"/>
      <c r="J80" s="50"/>
      <c r="K80" s="50"/>
      <c r="L80" s="54">
        <f t="shared" si="11"/>
        <v>0</v>
      </c>
    </row>
    <row r="81" spans="2:12" ht="20.25" customHeight="1">
      <c r="B81" s="297" t="s">
        <v>384</v>
      </c>
      <c r="C81" s="298"/>
      <c r="D81" s="32" t="s">
        <v>130</v>
      </c>
      <c r="E81" s="36"/>
      <c r="F81" s="50"/>
      <c r="G81" s="50"/>
      <c r="H81" s="37">
        <f t="shared" si="10"/>
        <v>0</v>
      </c>
      <c r="I81" s="36"/>
      <c r="J81" s="50"/>
      <c r="K81" s="55"/>
      <c r="L81" s="54">
        <f t="shared" si="11"/>
        <v>0</v>
      </c>
    </row>
    <row r="82" spans="2:12" ht="21" customHeight="1">
      <c r="B82" s="297" t="s">
        <v>385</v>
      </c>
      <c r="C82" s="298"/>
      <c r="D82" s="32" t="s">
        <v>131</v>
      </c>
      <c r="E82" s="36"/>
      <c r="F82" s="50"/>
      <c r="G82" s="50"/>
      <c r="H82" s="37">
        <f t="shared" si="10"/>
        <v>0</v>
      </c>
      <c r="I82" s="36"/>
      <c r="J82" s="50"/>
      <c r="K82" s="55"/>
      <c r="L82" s="54">
        <f t="shared" si="11"/>
        <v>0</v>
      </c>
    </row>
    <row r="83" spans="2:12" ht="21" customHeight="1">
      <c r="B83" s="297" t="s">
        <v>132</v>
      </c>
      <c r="C83" s="298"/>
      <c r="D83" s="32" t="s">
        <v>133</v>
      </c>
      <c r="E83" s="36"/>
      <c r="F83" s="50"/>
      <c r="G83" s="50"/>
      <c r="H83" s="37">
        <f t="shared" si="10"/>
        <v>0</v>
      </c>
      <c r="I83" s="36"/>
      <c r="J83" s="50"/>
      <c r="K83" s="55"/>
      <c r="L83" s="54">
        <f t="shared" si="11"/>
        <v>0</v>
      </c>
    </row>
    <row r="84" spans="2:12" ht="24" customHeight="1">
      <c r="B84" s="297" t="s">
        <v>386</v>
      </c>
      <c r="C84" s="298"/>
      <c r="D84" s="32" t="s">
        <v>134</v>
      </c>
      <c r="E84" s="36"/>
      <c r="F84" s="50"/>
      <c r="G84" s="50"/>
      <c r="H84" s="37">
        <f t="shared" si="10"/>
        <v>0</v>
      </c>
      <c r="I84" s="36"/>
      <c r="J84" s="50"/>
      <c r="K84" s="55"/>
      <c r="L84" s="54">
        <f t="shared" si="11"/>
        <v>0</v>
      </c>
    </row>
    <row r="85" spans="2:12" ht="18.75" customHeight="1">
      <c r="B85" s="297" t="s">
        <v>135</v>
      </c>
      <c r="C85" s="298"/>
      <c r="D85" s="32" t="s">
        <v>136</v>
      </c>
      <c r="E85" s="36"/>
      <c r="F85" s="55"/>
      <c r="G85" s="55"/>
      <c r="H85" s="37">
        <f t="shared" si="10"/>
        <v>0</v>
      </c>
      <c r="I85" s="55"/>
      <c r="J85" s="55"/>
      <c r="K85" s="55"/>
      <c r="L85" s="54">
        <f t="shared" si="11"/>
        <v>0</v>
      </c>
    </row>
    <row r="86" spans="2:12" ht="20.25" customHeight="1">
      <c r="B86" s="297" t="s">
        <v>137</v>
      </c>
      <c r="C86" s="298"/>
      <c r="D86" s="32" t="s">
        <v>138</v>
      </c>
      <c r="E86" s="36"/>
      <c r="F86" s="55"/>
      <c r="G86" s="55"/>
      <c r="H86" s="37">
        <f t="shared" si="10"/>
        <v>0</v>
      </c>
      <c r="I86" s="55"/>
      <c r="J86" s="55"/>
      <c r="K86" s="55"/>
      <c r="L86" s="54">
        <f t="shared" si="11"/>
        <v>0</v>
      </c>
    </row>
    <row r="87" spans="2:12" ht="21.75" customHeight="1">
      <c r="B87" s="297" t="s">
        <v>387</v>
      </c>
      <c r="C87" s="298"/>
      <c r="D87" s="32" t="s">
        <v>139</v>
      </c>
      <c r="E87" s="36"/>
      <c r="F87" s="50"/>
      <c r="G87" s="50"/>
      <c r="H87" s="37">
        <f t="shared" si="10"/>
        <v>0</v>
      </c>
      <c r="I87" s="36"/>
      <c r="J87" s="50"/>
      <c r="K87" s="55"/>
      <c r="L87" s="54">
        <f t="shared" si="11"/>
        <v>0</v>
      </c>
    </row>
    <row r="88" spans="2:12" s="69" customFormat="1" ht="18.75" customHeight="1">
      <c r="B88" s="288" t="s">
        <v>140</v>
      </c>
      <c r="C88" s="289"/>
      <c r="D88" s="32" t="s">
        <v>141</v>
      </c>
      <c r="E88" s="33">
        <f>ROUND(SUM(E89:E91),2)</f>
        <v>0</v>
      </c>
      <c r="F88" s="33">
        <f>ROUND(SUM(F89:F91),2)</f>
        <v>0</v>
      </c>
      <c r="G88" s="33">
        <f>ROUND(SUM(G89:G91),2)</f>
        <v>0</v>
      </c>
      <c r="H88" s="37">
        <f t="shared" si="10"/>
        <v>0</v>
      </c>
      <c r="I88" s="37">
        <f>ROUND(SUM(I89:I91),2)</f>
        <v>0</v>
      </c>
      <c r="J88" s="37">
        <f>ROUND(SUM(J89:J91),2)</f>
        <v>0</v>
      </c>
      <c r="K88" s="37">
        <f>ROUND(SUM(K89:K91),2)</f>
        <v>0</v>
      </c>
      <c r="L88" s="54">
        <f t="shared" si="11"/>
        <v>0</v>
      </c>
    </row>
    <row r="89" spans="2:12" s="69" customFormat="1" ht="17.25" customHeight="1">
      <c r="B89" s="297" t="s">
        <v>142</v>
      </c>
      <c r="C89" s="298"/>
      <c r="D89" s="32" t="s">
        <v>143</v>
      </c>
      <c r="E89" s="36"/>
      <c r="F89" s="50"/>
      <c r="G89" s="50"/>
      <c r="H89" s="37">
        <f t="shared" si="10"/>
        <v>0</v>
      </c>
      <c r="I89" s="50"/>
      <c r="J89" s="50"/>
      <c r="K89" s="50"/>
      <c r="L89" s="54">
        <f t="shared" si="11"/>
        <v>0</v>
      </c>
    </row>
    <row r="90" spans="2:12" s="69" customFormat="1" ht="18.75" customHeight="1">
      <c r="B90" s="297" t="s">
        <v>144</v>
      </c>
      <c r="C90" s="298"/>
      <c r="D90" s="32" t="s">
        <v>145</v>
      </c>
      <c r="E90" s="36"/>
      <c r="F90" s="55"/>
      <c r="G90" s="55"/>
      <c r="H90" s="37">
        <f t="shared" si="10"/>
        <v>0</v>
      </c>
      <c r="I90" s="55"/>
      <c r="J90" s="55"/>
      <c r="K90" s="55"/>
      <c r="L90" s="54">
        <f t="shared" si="11"/>
        <v>0</v>
      </c>
    </row>
    <row r="91" spans="2:12" s="69" customFormat="1" ht="18" customHeight="1" thickBot="1">
      <c r="B91" s="311" t="s">
        <v>146</v>
      </c>
      <c r="C91" s="312"/>
      <c r="D91" s="40" t="s">
        <v>147</v>
      </c>
      <c r="E91" s="51"/>
      <c r="F91" s="52"/>
      <c r="G91" s="52"/>
      <c r="H91" s="70">
        <f t="shared" si="10"/>
        <v>0</v>
      </c>
      <c r="I91" s="52"/>
      <c r="J91" s="52"/>
      <c r="K91" s="52"/>
      <c r="L91" s="71">
        <f t="shared" si="11"/>
        <v>0</v>
      </c>
    </row>
    <row r="92" spans="2:12" s="69" customFormat="1" ht="12" customHeight="1">
      <c r="B92" s="72"/>
      <c r="C92" s="72"/>
      <c r="D92" s="73"/>
      <c r="E92" s="73"/>
      <c r="F92" s="10"/>
      <c r="G92" s="10"/>
      <c r="H92" s="10"/>
      <c r="I92" s="10"/>
      <c r="J92" s="10"/>
      <c r="K92" s="10"/>
      <c r="L92" s="74"/>
    </row>
    <row r="93" spans="2:12" s="69" customFormat="1" ht="9.75" customHeight="1">
      <c r="B93" s="45"/>
      <c r="C93" s="45"/>
      <c r="D93" s="46"/>
      <c r="E93" s="6"/>
      <c r="F93" s="6"/>
      <c r="G93" s="6"/>
      <c r="H93" s="6"/>
      <c r="I93" s="6"/>
      <c r="J93" s="6"/>
      <c r="K93" s="53" t="s">
        <v>148</v>
      </c>
      <c r="L93" s="6"/>
    </row>
    <row r="94" spans="2:12" s="69" customFormat="1" ht="15.75" customHeight="1">
      <c r="B94" s="254" t="s">
        <v>26</v>
      </c>
      <c r="C94" s="255"/>
      <c r="D94" s="304" t="s">
        <v>109</v>
      </c>
      <c r="E94" s="277" t="s">
        <v>20</v>
      </c>
      <c r="F94" s="278"/>
      <c r="G94" s="278"/>
      <c r="H94" s="279"/>
      <c r="I94" s="282" t="s">
        <v>110</v>
      </c>
      <c r="J94" s="307"/>
      <c r="K94" s="307"/>
      <c r="L94" s="308"/>
    </row>
    <row r="95" spans="2:12" s="69" customFormat="1" ht="12.75" customHeight="1">
      <c r="B95" s="313"/>
      <c r="C95" s="314"/>
      <c r="D95" s="305"/>
      <c r="E95" s="285" t="s">
        <v>67</v>
      </c>
      <c r="F95" s="285" t="s">
        <v>68</v>
      </c>
      <c r="G95" s="24" t="s">
        <v>24</v>
      </c>
      <c r="H95" s="282" t="s">
        <v>25</v>
      </c>
      <c r="I95" s="285" t="s">
        <v>67</v>
      </c>
      <c r="J95" s="285" t="s">
        <v>68</v>
      </c>
      <c r="K95" s="24" t="s">
        <v>24</v>
      </c>
      <c r="L95" s="285" t="s">
        <v>25</v>
      </c>
    </row>
    <row r="96" spans="2:12" s="69" customFormat="1" ht="12.75" customHeight="1">
      <c r="B96" s="313"/>
      <c r="C96" s="314"/>
      <c r="D96" s="305"/>
      <c r="E96" s="292"/>
      <c r="F96" s="292"/>
      <c r="G96" s="23" t="s">
        <v>30</v>
      </c>
      <c r="H96" s="283"/>
      <c r="I96" s="292"/>
      <c r="J96" s="292"/>
      <c r="K96" s="23" t="s">
        <v>30</v>
      </c>
      <c r="L96" s="286"/>
    </row>
    <row r="97" spans="2:12" s="69" customFormat="1" ht="12" customHeight="1">
      <c r="B97" s="315"/>
      <c r="C97" s="316"/>
      <c r="D97" s="306"/>
      <c r="E97" s="293"/>
      <c r="F97" s="293"/>
      <c r="G97" s="23" t="s">
        <v>33</v>
      </c>
      <c r="H97" s="284"/>
      <c r="I97" s="293"/>
      <c r="J97" s="293"/>
      <c r="K97" s="23" t="s">
        <v>33</v>
      </c>
      <c r="L97" s="287"/>
    </row>
    <row r="98" spans="2:12" s="69" customFormat="1" ht="15.75" customHeight="1" thickBot="1">
      <c r="B98" s="254">
        <v>1</v>
      </c>
      <c r="C98" s="255"/>
      <c r="D98" s="25" t="s">
        <v>34</v>
      </c>
      <c r="E98" s="26">
        <v>3</v>
      </c>
      <c r="F98" s="26">
        <v>4</v>
      </c>
      <c r="G98" s="26">
        <v>5</v>
      </c>
      <c r="H98" s="26">
        <v>6</v>
      </c>
      <c r="I98" s="26">
        <v>7</v>
      </c>
      <c r="J98" s="26">
        <v>8</v>
      </c>
      <c r="K98" s="26">
        <v>9</v>
      </c>
      <c r="L98" s="26">
        <v>10</v>
      </c>
    </row>
    <row r="99" spans="2:12" s="69" customFormat="1" ht="23.25" customHeight="1">
      <c r="B99" s="302" t="s">
        <v>149</v>
      </c>
      <c r="C99" s="303"/>
      <c r="D99" s="32" t="s">
        <v>150</v>
      </c>
      <c r="E99" s="36"/>
      <c r="F99" s="55">
        <v>184500</v>
      </c>
      <c r="G99" s="55"/>
      <c r="H99" s="37">
        <f t="shared" ref="H99:H118" si="12">ROUND(E99+F99+G99,2)</f>
        <v>184500</v>
      </c>
      <c r="I99" s="55">
        <v>-2000</v>
      </c>
      <c r="J99" s="55">
        <v>569734.86</v>
      </c>
      <c r="K99" s="55"/>
      <c r="L99" s="35">
        <f t="shared" ref="L99:L118" si="13">ROUND(I99+J99+K99,2)</f>
        <v>567734.86</v>
      </c>
    </row>
    <row r="100" spans="2:12" s="69" customFormat="1" ht="21" customHeight="1">
      <c r="B100" s="288" t="s">
        <v>151</v>
      </c>
      <c r="C100" s="289"/>
      <c r="D100" s="32" t="s">
        <v>152</v>
      </c>
      <c r="E100" s="36"/>
      <c r="F100" s="55"/>
      <c r="G100" s="55"/>
      <c r="H100" s="37">
        <f t="shared" si="12"/>
        <v>0</v>
      </c>
      <c r="I100" s="55"/>
      <c r="J100" s="55">
        <v>25330.959999999999</v>
      </c>
      <c r="K100" s="55"/>
      <c r="L100" s="35">
        <f t="shared" si="13"/>
        <v>25330.959999999999</v>
      </c>
    </row>
    <row r="101" spans="2:12" s="69" customFormat="1" ht="20.25" customHeight="1">
      <c r="B101" s="288" t="s">
        <v>153</v>
      </c>
      <c r="C101" s="289"/>
      <c r="D101" s="56" t="s">
        <v>154</v>
      </c>
      <c r="E101" s="33">
        <f>ROUND(SUM(E102:E103),2)</f>
        <v>0</v>
      </c>
      <c r="F101" s="33">
        <f>ROUND(SUM(F102:F103),2)</f>
        <v>0</v>
      </c>
      <c r="G101" s="33">
        <f>ROUND(SUM(G102:G103),2)</f>
        <v>0</v>
      </c>
      <c r="H101" s="37">
        <f t="shared" si="12"/>
        <v>0</v>
      </c>
      <c r="I101" s="37">
        <f>ROUND(SUM(I102:I103),2)</f>
        <v>0</v>
      </c>
      <c r="J101" s="37">
        <f>ROUND(SUM(J102:J103),2)</f>
        <v>0</v>
      </c>
      <c r="K101" s="37">
        <f>ROUND(SUM(K102:K103),2)</f>
        <v>0</v>
      </c>
      <c r="L101" s="35">
        <f t="shared" si="13"/>
        <v>0</v>
      </c>
    </row>
    <row r="102" spans="2:12" s="69" customFormat="1" ht="24" customHeight="1">
      <c r="B102" s="297" t="s">
        <v>155</v>
      </c>
      <c r="C102" s="298"/>
      <c r="D102" s="32" t="s">
        <v>156</v>
      </c>
      <c r="E102" s="36"/>
      <c r="F102" s="50"/>
      <c r="G102" s="50"/>
      <c r="H102" s="37">
        <f t="shared" si="12"/>
        <v>0</v>
      </c>
      <c r="I102" s="50"/>
      <c r="J102" s="50"/>
      <c r="K102" s="50"/>
      <c r="L102" s="35">
        <f t="shared" si="13"/>
        <v>0</v>
      </c>
    </row>
    <row r="103" spans="2:12" s="69" customFormat="1" ht="23.25" customHeight="1">
      <c r="B103" s="297" t="s">
        <v>157</v>
      </c>
      <c r="C103" s="298"/>
      <c r="D103" s="32" t="s">
        <v>158</v>
      </c>
      <c r="E103" s="36"/>
      <c r="F103" s="55"/>
      <c r="G103" s="55"/>
      <c r="H103" s="37">
        <f t="shared" si="12"/>
        <v>0</v>
      </c>
      <c r="I103" s="55"/>
      <c r="J103" s="55"/>
      <c r="K103" s="55"/>
      <c r="L103" s="35">
        <f t="shared" si="13"/>
        <v>0</v>
      </c>
    </row>
    <row r="104" spans="2:12" s="69" customFormat="1" ht="21.75" customHeight="1">
      <c r="B104" s="288" t="s">
        <v>159</v>
      </c>
      <c r="C104" s="289"/>
      <c r="D104" s="32" t="s">
        <v>160</v>
      </c>
      <c r="E104" s="36"/>
      <c r="F104" s="55"/>
      <c r="G104" s="55"/>
      <c r="H104" s="37">
        <f t="shared" si="12"/>
        <v>0</v>
      </c>
      <c r="I104" s="55"/>
      <c r="J104" s="55"/>
      <c r="K104" s="55"/>
      <c r="L104" s="35">
        <f t="shared" si="13"/>
        <v>0</v>
      </c>
    </row>
    <row r="105" spans="2:12" s="69" customFormat="1" ht="23.25" customHeight="1">
      <c r="B105" s="288" t="s">
        <v>392</v>
      </c>
      <c r="C105" s="289"/>
      <c r="D105" s="56" t="s">
        <v>161</v>
      </c>
      <c r="E105" s="55"/>
      <c r="F105" s="55"/>
      <c r="G105" s="55"/>
      <c r="H105" s="37">
        <f t="shared" si="12"/>
        <v>0</v>
      </c>
      <c r="I105" s="55"/>
      <c r="J105" s="55"/>
      <c r="K105" s="55"/>
      <c r="L105" s="35">
        <f t="shared" si="13"/>
        <v>0</v>
      </c>
    </row>
    <row r="106" spans="2:12" s="69" customFormat="1" ht="22.5" customHeight="1">
      <c r="B106" s="288" t="s">
        <v>162</v>
      </c>
      <c r="C106" s="289"/>
      <c r="D106" s="75" t="s">
        <v>163</v>
      </c>
      <c r="E106" s="76">
        <f>ROUND(E107+E108+E109+E112,2)</f>
        <v>0</v>
      </c>
      <c r="F106" s="76">
        <f>ROUND(F107+F108+F109+F112,2)</f>
        <v>-51319861.450000003</v>
      </c>
      <c r="G106" s="76">
        <f>ROUND(G107+G108+G109+G112,2)</f>
        <v>0</v>
      </c>
      <c r="H106" s="37">
        <f t="shared" si="12"/>
        <v>-51319861.450000003</v>
      </c>
      <c r="I106" s="76">
        <f>ROUND(I107+I108+I109+I112,2)</f>
        <v>0</v>
      </c>
      <c r="J106" s="76">
        <f>ROUND(J107+J108+J109+J112,2)</f>
        <v>-200519396.38999999</v>
      </c>
      <c r="K106" s="76">
        <f>ROUND(K107+K108+K109+K112,2)</f>
        <v>0</v>
      </c>
      <c r="L106" s="35">
        <f t="shared" si="13"/>
        <v>-200519396.38999999</v>
      </c>
    </row>
    <row r="107" spans="2:12" s="69" customFormat="1" ht="24" customHeight="1">
      <c r="B107" s="297" t="s">
        <v>393</v>
      </c>
      <c r="C107" s="298"/>
      <c r="D107" s="56" t="s">
        <v>164</v>
      </c>
      <c r="E107" s="57"/>
      <c r="F107" s="55"/>
      <c r="G107" s="55"/>
      <c r="H107" s="37">
        <f t="shared" si="12"/>
        <v>0</v>
      </c>
      <c r="I107" s="55"/>
      <c r="J107" s="55"/>
      <c r="K107" s="55"/>
      <c r="L107" s="35">
        <f t="shared" si="13"/>
        <v>0</v>
      </c>
    </row>
    <row r="108" spans="2:12" s="69" customFormat="1" ht="24" customHeight="1">
      <c r="B108" s="297" t="s">
        <v>165</v>
      </c>
      <c r="C108" s="298"/>
      <c r="D108" s="56" t="s">
        <v>166</v>
      </c>
      <c r="E108" s="57"/>
      <c r="F108" s="55"/>
      <c r="G108" s="55"/>
      <c r="H108" s="37">
        <f t="shared" si="12"/>
        <v>0</v>
      </c>
      <c r="I108" s="55"/>
      <c r="J108" s="55"/>
      <c r="K108" s="55"/>
      <c r="L108" s="35">
        <f t="shared" si="13"/>
        <v>0</v>
      </c>
    </row>
    <row r="109" spans="2:12" s="69" customFormat="1" ht="21.75" customHeight="1">
      <c r="B109" s="297" t="s">
        <v>167</v>
      </c>
      <c r="C109" s="298"/>
      <c r="D109" s="56" t="s">
        <v>168</v>
      </c>
      <c r="E109" s="36"/>
      <c r="F109" s="55"/>
      <c r="G109" s="55"/>
      <c r="H109" s="37">
        <f t="shared" si="12"/>
        <v>0</v>
      </c>
      <c r="I109" s="55"/>
      <c r="J109" s="55"/>
      <c r="K109" s="55"/>
      <c r="L109" s="35">
        <f t="shared" si="13"/>
        <v>0</v>
      </c>
    </row>
    <row r="110" spans="2:12" s="69" customFormat="1" ht="24" customHeight="1">
      <c r="B110" s="297" t="s">
        <v>388</v>
      </c>
      <c r="C110" s="298"/>
      <c r="D110" s="56" t="s">
        <v>169</v>
      </c>
      <c r="E110" s="226"/>
      <c r="F110" s="55">
        <v>-85259668.900000006</v>
      </c>
      <c r="G110" s="55"/>
      <c r="H110" s="37">
        <f t="shared" si="12"/>
        <v>-85259668.900000006</v>
      </c>
      <c r="I110" s="227"/>
      <c r="J110" s="55">
        <v>-306163871.45999998</v>
      </c>
      <c r="K110" s="55"/>
      <c r="L110" s="35">
        <f t="shared" si="13"/>
        <v>-306163871.45999998</v>
      </c>
    </row>
    <row r="111" spans="2:12" s="69" customFormat="1" ht="24" customHeight="1">
      <c r="B111" s="297" t="s">
        <v>405</v>
      </c>
      <c r="C111" s="325"/>
      <c r="D111" s="56" t="s">
        <v>376</v>
      </c>
      <c r="E111" s="226"/>
      <c r="F111" s="36">
        <v>33939807.450000003</v>
      </c>
      <c r="G111" s="36"/>
      <c r="H111" s="37">
        <f t="shared" si="12"/>
        <v>33939807.450000003</v>
      </c>
      <c r="I111" s="227"/>
      <c r="J111" s="55">
        <v>105644475.06999999</v>
      </c>
      <c r="K111" s="55"/>
      <c r="L111" s="35">
        <f t="shared" si="13"/>
        <v>105644475.06999999</v>
      </c>
    </row>
    <row r="112" spans="2:12" s="69" customFormat="1" ht="24" customHeight="1">
      <c r="B112" s="297" t="s">
        <v>406</v>
      </c>
      <c r="C112" s="325"/>
      <c r="D112" s="56" t="s">
        <v>377</v>
      </c>
      <c r="E112" s="33">
        <f>ROUND(SUM(E110:E111),2)</f>
        <v>0</v>
      </c>
      <c r="F112" s="33">
        <f>ROUND(SUM(F110:F111),2)</f>
        <v>-51319861.450000003</v>
      </c>
      <c r="G112" s="33">
        <f>ROUND(SUM(G110:G111),2)</f>
        <v>0</v>
      </c>
      <c r="H112" s="37">
        <f t="shared" si="12"/>
        <v>-51319861.450000003</v>
      </c>
      <c r="I112" s="33">
        <f>ROUND(SUM(I110:I111),2)</f>
        <v>0</v>
      </c>
      <c r="J112" s="33">
        <f>ROUND(SUM(J110:J111),2)</f>
        <v>-200519396.38999999</v>
      </c>
      <c r="K112" s="33">
        <f>ROUND(SUM(K110:K111),2)</f>
        <v>0</v>
      </c>
      <c r="L112" s="35">
        <f t="shared" si="13"/>
        <v>-200519396.38999999</v>
      </c>
    </row>
    <row r="113" spans="2:12" s="69" customFormat="1" ht="24.75" customHeight="1">
      <c r="B113" s="288" t="s">
        <v>170</v>
      </c>
      <c r="C113" s="289"/>
      <c r="D113" s="56" t="s">
        <v>171</v>
      </c>
      <c r="E113" s="33">
        <f>ROUND(SUM(E114:E116),2)</f>
        <v>0</v>
      </c>
      <c r="F113" s="33">
        <f>ROUND(SUM(F114:F116),2)</f>
        <v>0</v>
      </c>
      <c r="G113" s="33">
        <f>ROUND(SUM(G114:G116),2)</f>
        <v>0</v>
      </c>
      <c r="H113" s="37">
        <f t="shared" si="12"/>
        <v>0</v>
      </c>
      <c r="I113" s="37">
        <f>ROUND(SUM(I114:I116),2)</f>
        <v>0</v>
      </c>
      <c r="J113" s="37">
        <f>ROUND(SUM(J114:J116),2)</f>
        <v>0</v>
      </c>
      <c r="K113" s="37">
        <f>ROUND(SUM(K114:K116),2)</f>
        <v>0</v>
      </c>
      <c r="L113" s="35">
        <f t="shared" si="13"/>
        <v>0</v>
      </c>
    </row>
    <row r="114" spans="2:12" s="69" customFormat="1" ht="22.5" customHeight="1">
      <c r="B114" s="297" t="s">
        <v>172</v>
      </c>
      <c r="C114" s="298"/>
      <c r="D114" s="32" t="s">
        <v>173</v>
      </c>
      <c r="E114" s="36"/>
      <c r="F114" s="50"/>
      <c r="G114" s="50"/>
      <c r="H114" s="37">
        <f t="shared" si="12"/>
        <v>0</v>
      </c>
      <c r="I114" s="50"/>
      <c r="J114" s="50"/>
      <c r="K114" s="50"/>
      <c r="L114" s="35">
        <f t="shared" si="13"/>
        <v>0</v>
      </c>
    </row>
    <row r="115" spans="2:12" s="69" customFormat="1" ht="21.75" customHeight="1">
      <c r="B115" s="311" t="s">
        <v>174</v>
      </c>
      <c r="C115" s="312"/>
      <c r="D115" s="65" t="s">
        <v>175</v>
      </c>
      <c r="E115" s="77"/>
      <c r="F115" s="58"/>
      <c r="G115" s="58"/>
      <c r="H115" s="37">
        <f t="shared" si="12"/>
        <v>0</v>
      </c>
      <c r="I115" s="58"/>
      <c r="J115" s="58"/>
      <c r="K115" s="58"/>
      <c r="L115" s="35">
        <f t="shared" si="13"/>
        <v>0</v>
      </c>
    </row>
    <row r="116" spans="2:12" s="69" customFormat="1" ht="23.25" customHeight="1">
      <c r="B116" s="323" t="s">
        <v>176</v>
      </c>
      <c r="C116" s="324"/>
      <c r="D116" s="56" t="s">
        <v>177</v>
      </c>
      <c r="E116" s="57"/>
      <c r="F116" s="55"/>
      <c r="G116" s="55"/>
      <c r="H116" s="37">
        <f t="shared" si="12"/>
        <v>0</v>
      </c>
      <c r="I116" s="55"/>
      <c r="J116" s="55"/>
      <c r="K116" s="55"/>
      <c r="L116" s="35">
        <f t="shared" si="13"/>
        <v>0</v>
      </c>
    </row>
    <row r="117" spans="2:12" s="69" customFormat="1" ht="27" customHeight="1" thickBot="1">
      <c r="B117" s="317" t="s">
        <v>178</v>
      </c>
      <c r="C117" s="318"/>
      <c r="D117" s="78" t="s">
        <v>179</v>
      </c>
      <c r="E117" s="42">
        <f>ROUND(E78+E88+E99+E100+E101+E104+E105+E106+E113,2)</f>
        <v>0</v>
      </c>
      <c r="F117" s="42">
        <f>ROUND(F78+F88+F99+F100+F101+F104+F105+F106+F113,2)</f>
        <v>-50996474.469999999</v>
      </c>
      <c r="G117" s="42">
        <f>ROUND(G78+G88+G99+G100+G101+G104+G105+G106+G113,2)</f>
        <v>0</v>
      </c>
      <c r="H117" s="59">
        <f t="shared" si="12"/>
        <v>-50996474.469999999</v>
      </c>
      <c r="I117" s="42">
        <f>ROUND(I78+I88+I99+I100+I101+I104+I105+I106+I113,2)</f>
        <v>0</v>
      </c>
      <c r="J117" s="42">
        <f>ROUND(J78+J88+J99+J100+J101+J104+J105+J106+J113,2)</f>
        <v>-199761528.06999999</v>
      </c>
      <c r="K117" s="42">
        <f>ROUND(K78+K88+K99+K100+K101+K104+K105+K106+K113,2)</f>
        <v>0</v>
      </c>
      <c r="L117" s="79">
        <f t="shared" si="13"/>
        <v>-199761528.06999999</v>
      </c>
    </row>
    <row r="118" spans="2:12" s="69" customFormat="1" ht="26.25" customHeight="1" thickBot="1">
      <c r="B118" s="326" t="s">
        <v>180</v>
      </c>
      <c r="C118" s="327"/>
      <c r="D118" s="61" t="s">
        <v>181</v>
      </c>
      <c r="E118" s="63">
        <f>ROUND(E76+E117,2)</f>
        <v>0</v>
      </c>
      <c r="F118" s="63">
        <f>ROUND(F76+F117,2)</f>
        <v>1922054.19</v>
      </c>
      <c r="G118" s="63">
        <f>ROUND(G76+G117,2)</f>
        <v>0</v>
      </c>
      <c r="H118" s="63">
        <f t="shared" si="12"/>
        <v>1922054.19</v>
      </c>
      <c r="I118" s="63">
        <f>ROUND(I76+I117,2)</f>
        <v>67320</v>
      </c>
      <c r="J118" s="63">
        <f>ROUND(J76+J117,2)</f>
        <v>5676159.2400000002</v>
      </c>
      <c r="K118" s="63">
        <f>ROUND(K76+K117,2)</f>
        <v>0</v>
      </c>
      <c r="L118" s="64">
        <f t="shared" si="13"/>
        <v>5743479.2400000002</v>
      </c>
    </row>
    <row r="119" spans="2:12" s="69" customFormat="1" ht="18.75" customHeight="1">
      <c r="B119" s="72"/>
      <c r="C119" s="72"/>
      <c r="D119" s="73"/>
      <c r="E119" s="6"/>
      <c r="F119" s="6"/>
      <c r="G119" s="6"/>
      <c r="H119" s="6"/>
      <c r="I119" s="6"/>
      <c r="J119" s="6"/>
      <c r="K119" s="53" t="s">
        <v>182</v>
      </c>
      <c r="L119" s="6"/>
    </row>
    <row r="120" spans="2:12" s="69" customFormat="1" ht="17.25" customHeight="1">
      <c r="B120" s="254" t="s">
        <v>183</v>
      </c>
      <c r="C120" s="255"/>
      <c r="D120" s="304" t="s">
        <v>109</v>
      </c>
      <c r="E120" s="277" t="s">
        <v>20</v>
      </c>
      <c r="F120" s="278"/>
      <c r="G120" s="278"/>
      <c r="H120" s="279"/>
      <c r="I120" s="282" t="s">
        <v>110</v>
      </c>
      <c r="J120" s="307"/>
      <c r="K120" s="307"/>
      <c r="L120" s="308"/>
    </row>
    <row r="121" spans="2:12" s="69" customFormat="1" ht="13.5" customHeight="1">
      <c r="B121" s="313"/>
      <c r="C121" s="314"/>
      <c r="D121" s="305"/>
      <c r="E121" s="285" t="s">
        <v>67</v>
      </c>
      <c r="F121" s="285" t="s">
        <v>68</v>
      </c>
      <c r="G121" s="24" t="s">
        <v>24</v>
      </c>
      <c r="H121" s="282" t="s">
        <v>25</v>
      </c>
      <c r="I121" s="285" t="s">
        <v>67</v>
      </c>
      <c r="J121" s="285" t="s">
        <v>184</v>
      </c>
      <c r="K121" s="24" t="s">
        <v>24</v>
      </c>
      <c r="L121" s="285" t="s">
        <v>25</v>
      </c>
    </row>
    <row r="122" spans="2:12" s="69" customFormat="1" ht="13.5" customHeight="1">
      <c r="B122" s="313"/>
      <c r="C122" s="314"/>
      <c r="D122" s="305"/>
      <c r="E122" s="292"/>
      <c r="F122" s="292"/>
      <c r="G122" s="23" t="s">
        <v>30</v>
      </c>
      <c r="H122" s="283"/>
      <c r="I122" s="292"/>
      <c r="J122" s="292"/>
      <c r="K122" s="23" t="s">
        <v>30</v>
      </c>
      <c r="L122" s="286"/>
    </row>
    <row r="123" spans="2:12" s="69" customFormat="1" ht="13.5" customHeight="1">
      <c r="B123" s="315"/>
      <c r="C123" s="316"/>
      <c r="D123" s="306"/>
      <c r="E123" s="293"/>
      <c r="F123" s="293"/>
      <c r="G123" s="23" t="s">
        <v>33</v>
      </c>
      <c r="H123" s="284"/>
      <c r="I123" s="293"/>
      <c r="J123" s="293"/>
      <c r="K123" s="23" t="s">
        <v>33</v>
      </c>
      <c r="L123" s="287"/>
    </row>
    <row r="124" spans="2:12" s="69" customFormat="1" ht="13.5" customHeight="1" thickBot="1">
      <c r="B124" s="254">
        <v>1</v>
      </c>
      <c r="C124" s="255"/>
      <c r="D124" s="25" t="s">
        <v>34</v>
      </c>
      <c r="E124" s="26">
        <v>3</v>
      </c>
      <c r="F124" s="26">
        <v>4</v>
      </c>
      <c r="G124" s="26">
        <v>5</v>
      </c>
      <c r="H124" s="26">
        <v>6</v>
      </c>
      <c r="I124" s="26">
        <v>7</v>
      </c>
      <c r="J124" s="26">
        <v>8</v>
      </c>
      <c r="K124" s="26">
        <v>9</v>
      </c>
      <c r="L124" s="26">
        <v>10</v>
      </c>
    </row>
    <row r="125" spans="2:12" s="69" customFormat="1" ht="14.25" customHeight="1">
      <c r="B125" s="256" t="s">
        <v>185</v>
      </c>
      <c r="C125" s="257"/>
      <c r="D125" s="27"/>
      <c r="E125" s="28"/>
      <c r="F125" s="30"/>
      <c r="G125" s="30"/>
      <c r="H125" s="30"/>
      <c r="I125" s="30"/>
      <c r="J125" s="30"/>
      <c r="K125" s="30"/>
      <c r="L125" s="31"/>
    </row>
    <row r="126" spans="2:12" s="69" customFormat="1" ht="25.5" customHeight="1">
      <c r="B126" s="328" t="s">
        <v>186</v>
      </c>
      <c r="C126" s="329"/>
      <c r="D126" s="32" t="s">
        <v>187</v>
      </c>
      <c r="E126" s="33">
        <f>ROUND(SUM(E127:E129),2)</f>
        <v>0</v>
      </c>
      <c r="F126" s="33">
        <f>ROUND(SUM(F127:F129),2)</f>
        <v>0</v>
      </c>
      <c r="G126" s="33">
        <f>ROUND(SUM(G127:G129),2)</f>
        <v>0</v>
      </c>
      <c r="H126" s="39">
        <f t="shared" ref="H126:H137" si="14">ROUND(E126+F126+G126,2)</f>
        <v>0</v>
      </c>
      <c r="I126" s="39">
        <f>ROUND(SUM(I127:I129),2)</f>
        <v>0</v>
      </c>
      <c r="J126" s="39">
        <f>ROUND(SUM(J127:J129),2)</f>
        <v>0</v>
      </c>
      <c r="K126" s="39">
        <f>ROUND(SUM(K127:K129),2)</f>
        <v>0</v>
      </c>
      <c r="L126" s="35">
        <f t="shared" ref="L126:L137" si="15">ROUND(I126+J126+K126,2)</f>
        <v>0</v>
      </c>
    </row>
    <row r="127" spans="2:12" s="69" customFormat="1" ht="24" customHeight="1">
      <c r="B127" s="297" t="s">
        <v>188</v>
      </c>
      <c r="C127" s="298"/>
      <c r="D127" s="32" t="s">
        <v>189</v>
      </c>
      <c r="E127" s="36"/>
      <c r="F127" s="50"/>
      <c r="G127" s="50"/>
      <c r="H127" s="39">
        <f t="shared" si="14"/>
        <v>0</v>
      </c>
      <c r="I127" s="50"/>
      <c r="J127" s="50"/>
      <c r="K127" s="50"/>
      <c r="L127" s="35">
        <f t="shared" si="15"/>
        <v>0</v>
      </c>
    </row>
    <row r="128" spans="2:12" s="69" customFormat="1" ht="25.5" customHeight="1">
      <c r="B128" s="297" t="s">
        <v>190</v>
      </c>
      <c r="C128" s="298"/>
      <c r="D128" s="32" t="s">
        <v>191</v>
      </c>
      <c r="E128" s="36"/>
      <c r="F128" s="50"/>
      <c r="G128" s="50"/>
      <c r="H128" s="39">
        <f t="shared" si="14"/>
        <v>0</v>
      </c>
      <c r="I128" s="50"/>
      <c r="J128" s="50"/>
      <c r="K128" s="50"/>
      <c r="L128" s="35">
        <f t="shared" si="15"/>
        <v>0</v>
      </c>
    </row>
    <row r="129" spans="2:12" s="69" customFormat="1" ht="26.25" customHeight="1">
      <c r="B129" s="297" t="s">
        <v>192</v>
      </c>
      <c r="C129" s="298"/>
      <c r="D129" s="32" t="s">
        <v>193</v>
      </c>
      <c r="E129" s="36"/>
      <c r="F129" s="50"/>
      <c r="G129" s="50"/>
      <c r="H129" s="39">
        <f t="shared" si="14"/>
        <v>0</v>
      </c>
      <c r="I129" s="50"/>
      <c r="J129" s="50"/>
      <c r="K129" s="50"/>
      <c r="L129" s="35">
        <f t="shared" si="15"/>
        <v>0</v>
      </c>
    </row>
    <row r="130" spans="2:12" s="69" customFormat="1" ht="25.5" customHeight="1">
      <c r="B130" s="288" t="s">
        <v>194</v>
      </c>
      <c r="C130" s="289"/>
      <c r="D130" s="32" t="s">
        <v>195</v>
      </c>
      <c r="E130" s="36"/>
      <c r="F130" s="55">
        <v>9715.49</v>
      </c>
      <c r="G130" s="55"/>
      <c r="H130" s="39">
        <f t="shared" si="14"/>
        <v>9715.49</v>
      </c>
      <c r="I130" s="55">
        <v>27720</v>
      </c>
      <c r="J130" s="55">
        <v>77172.38</v>
      </c>
      <c r="K130" s="55"/>
      <c r="L130" s="35">
        <f t="shared" si="15"/>
        <v>104892.38</v>
      </c>
    </row>
    <row r="131" spans="2:12" s="69" customFormat="1" ht="26.25" customHeight="1">
      <c r="B131" s="288" t="s">
        <v>196</v>
      </c>
      <c r="C131" s="289"/>
      <c r="D131" s="32" t="s">
        <v>197</v>
      </c>
      <c r="E131" s="33">
        <f>ROUND(SUM(E132:E137),2)</f>
        <v>0</v>
      </c>
      <c r="F131" s="33">
        <f>ROUND(SUM(F132:F137),2)</f>
        <v>265656.17</v>
      </c>
      <c r="G131" s="33">
        <f>ROUND(SUM(G132:G137),2)</f>
        <v>0</v>
      </c>
      <c r="H131" s="39">
        <f t="shared" si="14"/>
        <v>265656.17</v>
      </c>
      <c r="I131" s="37">
        <f>ROUND(SUM(I132:I137),2)</f>
        <v>0</v>
      </c>
      <c r="J131" s="37">
        <f>ROUND(SUM(J132:J137),2)</f>
        <v>381171.13</v>
      </c>
      <c r="K131" s="37">
        <f>ROUND(SUM(K132:K137),2)</f>
        <v>0</v>
      </c>
      <c r="L131" s="35">
        <f t="shared" si="15"/>
        <v>381171.13</v>
      </c>
    </row>
    <row r="132" spans="2:12" s="69" customFormat="1" ht="27" customHeight="1">
      <c r="B132" s="297" t="s">
        <v>198</v>
      </c>
      <c r="C132" s="298"/>
      <c r="D132" s="32" t="s">
        <v>199</v>
      </c>
      <c r="E132" s="36"/>
      <c r="F132" s="50"/>
      <c r="G132" s="50"/>
      <c r="H132" s="39">
        <f t="shared" si="14"/>
        <v>0</v>
      </c>
      <c r="I132" s="50"/>
      <c r="J132" s="50">
        <v>5729</v>
      </c>
      <c r="K132" s="50"/>
      <c r="L132" s="35">
        <f t="shared" si="15"/>
        <v>5729</v>
      </c>
    </row>
    <row r="133" spans="2:12" s="69" customFormat="1" ht="27" customHeight="1">
      <c r="B133" s="297" t="s">
        <v>200</v>
      </c>
      <c r="C133" s="298"/>
      <c r="D133" s="32" t="s">
        <v>201</v>
      </c>
      <c r="E133" s="36"/>
      <c r="F133" s="55"/>
      <c r="G133" s="55"/>
      <c r="H133" s="39">
        <f t="shared" si="14"/>
        <v>0</v>
      </c>
      <c r="I133" s="55"/>
      <c r="J133" s="55">
        <v>-3</v>
      </c>
      <c r="K133" s="55"/>
      <c r="L133" s="35">
        <f t="shared" si="15"/>
        <v>-3</v>
      </c>
    </row>
    <row r="134" spans="2:12" s="69" customFormat="1" ht="26.25" customHeight="1">
      <c r="B134" s="297" t="s">
        <v>202</v>
      </c>
      <c r="C134" s="298"/>
      <c r="D134" s="32" t="s">
        <v>203</v>
      </c>
      <c r="E134" s="36"/>
      <c r="F134" s="55">
        <v>-16344</v>
      </c>
      <c r="G134" s="55"/>
      <c r="H134" s="39">
        <f t="shared" si="14"/>
        <v>-16344</v>
      </c>
      <c r="I134" s="55"/>
      <c r="J134" s="55">
        <v>-71013</v>
      </c>
      <c r="K134" s="55"/>
      <c r="L134" s="35">
        <f t="shared" si="15"/>
        <v>-71013</v>
      </c>
    </row>
    <row r="135" spans="2:12" s="69" customFormat="1" ht="25.5" customHeight="1">
      <c r="B135" s="297" t="s">
        <v>204</v>
      </c>
      <c r="C135" s="298"/>
      <c r="D135" s="32" t="s">
        <v>205</v>
      </c>
      <c r="E135" s="36"/>
      <c r="F135" s="55"/>
      <c r="G135" s="55"/>
      <c r="H135" s="39">
        <f t="shared" si="14"/>
        <v>0</v>
      </c>
      <c r="I135" s="55"/>
      <c r="J135" s="55"/>
      <c r="K135" s="55"/>
      <c r="L135" s="35">
        <f t="shared" si="15"/>
        <v>0</v>
      </c>
    </row>
    <row r="136" spans="2:12" s="69" customFormat="1" ht="28.5" customHeight="1">
      <c r="B136" s="297" t="s">
        <v>206</v>
      </c>
      <c r="C136" s="298"/>
      <c r="D136" s="32" t="s">
        <v>207</v>
      </c>
      <c r="E136" s="36"/>
      <c r="F136" s="55">
        <v>282000.17</v>
      </c>
      <c r="G136" s="55"/>
      <c r="H136" s="39">
        <f t="shared" si="14"/>
        <v>282000.17</v>
      </c>
      <c r="I136" s="55"/>
      <c r="J136" s="55">
        <v>446458.13</v>
      </c>
      <c r="K136" s="55"/>
      <c r="L136" s="35">
        <f t="shared" si="15"/>
        <v>446458.13</v>
      </c>
    </row>
    <row r="137" spans="2:12" s="69" customFormat="1" ht="41.25" customHeight="1" thickBot="1">
      <c r="B137" s="311" t="s">
        <v>208</v>
      </c>
      <c r="C137" s="312"/>
      <c r="D137" s="40" t="s">
        <v>209</v>
      </c>
      <c r="E137" s="51"/>
      <c r="F137" s="52"/>
      <c r="G137" s="52"/>
      <c r="H137" s="41">
        <f t="shared" si="14"/>
        <v>0</v>
      </c>
      <c r="I137" s="52"/>
      <c r="J137" s="52"/>
      <c r="K137" s="52"/>
      <c r="L137" s="44">
        <f t="shared" si="15"/>
        <v>0</v>
      </c>
    </row>
    <row r="138" spans="2:12" s="69" customFormat="1" ht="18.75" customHeight="1">
      <c r="B138" s="72"/>
      <c r="C138" s="72"/>
      <c r="D138" s="73"/>
      <c r="E138" s="6"/>
      <c r="F138" s="6"/>
      <c r="G138" s="6"/>
      <c r="H138" s="6"/>
      <c r="I138" s="6"/>
      <c r="J138" s="6"/>
      <c r="K138" s="53" t="s">
        <v>210</v>
      </c>
      <c r="L138" s="6"/>
    </row>
    <row r="139" spans="2:12" s="69" customFormat="1" ht="17.25" customHeight="1">
      <c r="B139" s="254" t="s">
        <v>183</v>
      </c>
      <c r="C139" s="255"/>
      <c r="D139" s="304" t="s">
        <v>109</v>
      </c>
      <c r="E139" s="277" t="s">
        <v>20</v>
      </c>
      <c r="F139" s="278"/>
      <c r="G139" s="278"/>
      <c r="H139" s="279"/>
      <c r="I139" s="282" t="s">
        <v>110</v>
      </c>
      <c r="J139" s="307"/>
      <c r="K139" s="307"/>
      <c r="L139" s="308"/>
    </row>
    <row r="140" spans="2:12" s="69" customFormat="1" ht="13.5" customHeight="1">
      <c r="B140" s="313"/>
      <c r="C140" s="314"/>
      <c r="D140" s="305"/>
      <c r="E140" s="285" t="s">
        <v>67</v>
      </c>
      <c r="F140" s="285" t="s">
        <v>68</v>
      </c>
      <c r="G140" s="24" t="s">
        <v>24</v>
      </c>
      <c r="H140" s="282" t="s">
        <v>25</v>
      </c>
      <c r="I140" s="285" t="s">
        <v>67</v>
      </c>
      <c r="J140" s="285" t="s">
        <v>184</v>
      </c>
      <c r="K140" s="24" t="s">
        <v>24</v>
      </c>
      <c r="L140" s="285" t="s">
        <v>25</v>
      </c>
    </row>
    <row r="141" spans="2:12" s="69" customFormat="1" ht="13.5" customHeight="1">
      <c r="B141" s="313"/>
      <c r="C141" s="314"/>
      <c r="D141" s="305"/>
      <c r="E141" s="292"/>
      <c r="F141" s="292"/>
      <c r="G141" s="23" t="s">
        <v>30</v>
      </c>
      <c r="H141" s="283"/>
      <c r="I141" s="292"/>
      <c r="J141" s="292"/>
      <c r="K141" s="23" t="s">
        <v>30</v>
      </c>
      <c r="L141" s="286"/>
    </row>
    <row r="142" spans="2:12" s="69" customFormat="1" ht="17.25" customHeight="1">
      <c r="B142" s="315"/>
      <c r="C142" s="316"/>
      <c r="D142" s="306"/>
      <c r="E142" s="293"/>
      <c r="F142" s="293"/>
      <c r="G142" s="23" t="s">
        <v>33</v>
      </c>
      <c r="H142" s="284"/>
      <c r="I142" s="293"/>
      <c r="J142" s="293"/>
      <c r="K142" s="23" t="s">
        <v>33</v>
      </c>
      <c r="L142" s="287"/>
    </row>
    <row r="143" spans="2:12" s="69" customFormat="1" ht="13.5" customHeight="1" thickBot="1">
      <c r="B143" s="254">
        <v>1</v>
      </c>
      <c r="C143" s="255"/>
      <c r="D143" s="25" t="s">
        <v>34</v>
      </c>
      <c r="E143" s="26">
        <v>3</v>
      </c>
      <c r="F143" s="26">
        <v>4</v>
      </c>
      <c r="G143" s="26">
        <v>5</v>
      </c>
      <c r="H143" s="26">
        <v>6</v>
      </c>
      <c r="I143" s="26">
        <v>7</v>
      </c>
      <c r="J143" s="26">
        <v>8</v>
      </c>
      <c r="K143" s="26">
        <v>9</v>
      </c>
      <c r="L143" s="26">
        <v>10</v>
      </c>
    </row>
    <row r="144" spans="2:12" s="69" customFormat="1" ht="20.25" customHeight="1">
      <c r="B144" s="302" t="s">
        <v>211</v>
      </c>
      <c r="C144" s="303"/>
      <c r="D144" s="80" t="s">
        <v>212</v>
      </c>
      <c r="E144" s="81">
        <f>ROUND(SUM(E146:E149),2)</f>
        <v>0</v>
      </c>
      <c r="F144" s="81">
        <f>ROUND(SUM(F146:F149),2)</f>
        <v>0</v>
      </c>
      <c r="G144" s="81">
        <f>ROUND(SUM(G145:G149),2)</f>
        <v>0</v>
      </c>
      <c r="H144" s="82">
        <f>ROUND(E144+F144+G144,2)</f>
        <v>0</v>
      </c>
      <c r="I144" s="48">
        <f>ROUND(SUM(I146:I149),2)</f>
        <v>0</v>
      </c>
      <c r="J144" s="48">
        <f>ROUND(SUM(J146:J149),2)</f>
        <v>0</v>
      </c>
      <c r="K144" s="48">
        <f>ROUND(SUM(K145:K149),2)</f>
        <v>0</v>
      </c>
      <c r="L144" s="49">
        <f>ROUND(I144+J144+K144,2)</f>
        <v>0</v>
      </c>
    </row>
    <row r="145" spans="2:12" s="69" customFormat="1" ht="26.25" customHeight="1">
      <c r="B145" s="297" t="s">
        <v>213</v>
      </c>
      <c r="C145" s="298"/>
      <c r="D145" s="65" t="s">
        <v>214</v>
      </c>
      <c r="E145" s="83"/>
      <c r="F145" s="84"/>
      <c r="G145" s="85"/>
      <c r="H145" s="37">
        <f>ROUND(G145,2)</f>
        <v>0</v>
      </c>
      <c r="I145" s="83"/>
      <c r="J145" s="84"/>
      <c r="K145" s="85"/>
      <c r="L145" s="54">
        <f>ROUND(K145,2)</f>
        <v>0</v>
      </c>
    </row>
    <row r="146" spans="2:12" s="69" customFormat="1" ht="26.25" customHeight="1">
      <c r="B146" s="297" t="s">
        <v>215</v>
      </c>
      <c r="C146" s="298"/>
      <c r="D146" s="56" t="s">
        <v>216</v>
      </c>
      <c r="E146" s="57"/>
      <c r="F146" s="55"/>
      <c r="G146" s="55"/>
      <c r="H146" s="37">
        <f>ROUND(E146+F146+G146,2)</f>
        <v>0</v>
      </c>
      <c r="I146" s="55"/>
      <c r="J146" s="55"/>
      <c r="K146" s="55"/>
      <c r="L146" s="54">
        <f>ROUND(I146+J146+K146,2)</f>
        <v>0</v>
      </c>
    </row>
    <row r="147" spans="2:12" s="69" customFormat="1" ht="24.75" customHeight="1">
      <c r="B147" s="297" t="s">
        <v>217</v>
      </c>
      <c r="C147" s="298"/>
      <c r="D147" s="56" t="s">
        <v>218</v>
      </c>
      <c r="E147" s="57"/>
      <c r="F147" s="55"/>
      <c r="G147" s="55"/>
      <c r="H147" s="37">
        <f>ROUND(E147+F147+G147,2)</f>
        <v>0</v>
      </c>
      <c r="I147" s="55"/>
      <c r="J147" s="55"/>
      <c r="K147" s="55"/>
      <c r="L147" s="54">
        <f>ROUND(I147+J147+K147,2)</f>
        <v>0</v>
      </c>
    </row>
    <row r="148" spans="2:12" s="69" customFormat="1" ht="24.75" customHeight="1">
      <c r="B148" s="297" t="s">
        <v>219</v>
      </c>
      <c r="C148" s="298"/>
      <c r="D148" s="56" t="s">
        <v>220</v>
      </c>
      <c r="E148" s="55"/>
      <c r="F148" s="55"/>
      <c r="G148" s="55"/>
      <c r="H148" s="37">
        <f>ROUND(E148+F148+G148,2)</f>
        <v>0</v>
      </c>
      <c r="I148" s="55"/>
      <c r="J148" s="55"/>
      <c r="K148" s="55"/>
      <c r="L148" s="54">
        <f>ROUND(I148+J148+K148,2)</f>
        <v>0</v>
      </c>
    </row>
    <row r="149" spans="2:12" s="69" customFormat="1" ht="27.75" customHeight="1">
      <c r="B149" s="297" t="s">
        <v>221</v>
      </c>
      <c r="C149" s="298"/>
      <c r="D149" s="56" t="s">
        <v>222</v>
      </c>
      <c r="E149" s="55"/>
      <c r="F149" s="55"/>
      <c r="G149" s="55"/>
      <c r="H149" s="37">
        <f>ROUND(E149+F149+G149,2)</f>
        <v>0</v>
      </c>
      <c r="I149" s="55"/>
      <c r="J149" s="55"/>
      <c r="K149" s="55"/>
      <c r="L149" s="54">
        <f>ROUND(I149+J149+K149,2)</f>
        <v>0</v>
      </c>
    </row>
    <row r="150" spans="2:12" s="69" customFormat="1" ht="25.5" customHeight="1" thickBot="1">
      <c r="B150" s="330" t="s">
        <v>223</v>
      </c>
      <c r="C150" s="331"/>
      <c r="D150" s="78" t="s">
        <v>224</v>
      </c>
      <c r="E150" s="42">
        <f>ROUND(E126+E130+E131+E144,2)</f>
        <v>0</v>
      </c>
      <c r="F150" s="42">
        <f>ROUND(F126+F130+F131+F144,2)</f>
        <v>275371.65999999997</v>
      </c>
      <c r="G150" s="42">
        <f>ROUND(G126+G130+G131+G144,2)</f>
        <v>0</v>
      </c>
      <c r="H150" s="70">
        <f>ROUND(E150+F150+G150,2)</f>
        <v>275371.65999999997</v>
      </c>
      <c r="I150" s="42">
        <f>ROUND(I126+I130+I131+I144,2)</f>
        <v>27720</v>
      </c>
      <c r="J150" s="42">
        <f>ROUND(J126+J130+J131+J144,2)</f>
        <v>458343.51</v>
      </c>
      <c r="K150" s="42">
        <f>ROUND(K126+K130+K131+K144,2)</f>
        <v>0</v>
      </c>
      <c r="L150" s="60">
        <f>ROUND(I150+J150+K150,2)</f>
        <v>486063.51</v>
      </c>
    </row>
    <row r="151" spans="2:12" s="69" customFormat="1" ht="15" customHeight="1">
      <c r="B151" s="319" t="s">
        <v>225</v>
      </c>
      <c r="C151" s="320"/>
      <c r="D151" s="65"/>
      <c r="E151" s="86"/>
      <c r="F151" s="29"/>
      <c r="G151" s="29"/>
      <c r="H151" s="29"/>
      <c r="I151" s="29"/>
      <c r="J151" s="29"/>
      <c r="K151" s="29"/>
      <c r="L151" s="87"/>
    </row>
    <row r="152" spans="2:12" s="69" customFormat="1" ht="27.75" customHeight="1">
      <c r="B152" s="321" t="s">
        <v>394</v>
      </c>
      <c r="C152" s="322"/>
      <c r="D152" s="32" t="s">
        <v>226</v>
      </c>
      <c r="E152" s="33">
        <f>ROUND(SUM(E153:E157),2)</f>
        <v>0</v>
      </c>
      <c r="F152" s="33">
        <f>ROUND(SUM(F153:F157),2)</f>
        <v>1646682.53</v>
      </c>
      <c r="G152" s="33">
        <f>ROUND(SUM(G153:G157),2)</f>
        <v>0</v>
      </c>
      <c r="H152" s="39">
        <f t="shared" ref="H152:H158" si="16">ROUND(E152+F152+G152,2)</f>
        <v>1646682.53</v>
      </c>
      <c r="I152" s="39">
        <f>ROUND(SUM(I153:I157),2)</f>
        <v>39600</v>
      </c>
      <c r="J152" s="39">
        <f>ROUND(SUM(J153:J157),2)</f>
        <v>5217815.7300000004</v>
      </c>
      <c r="K152" s="39">
        <f>ROUND(SUM(K153:K157),2)</f>
        <v>0</v>
      </c>
      <c r="L152" s="35">
        <f t="shared" ref="L152:L158" si="17">ROUND(I152+J152+K152,2)</f>
        <v>5257415.7300000004</v>
      </c>
    </row>
    <row r="153" spans="2:12" s="69" customFormat="1" ht="28.5" customHeight="1">
      <c r="B153" s="333" t="s">
        <v>227</v>
      </c>
      <c r="C153" s="334"/>
      <c r="D153" s="65" t="s">
        <v>228</v>
      </c>
      <c r="E153" s="77"/>
      <c r="F153" s="50">
        <v>-32293124.920000002</v>
      </c>
      <c r="G153" s="50"/>
      <c r="H153" s="39">
        <f t="shared" si="16"/>
        <v>-32293124.920000002</v>
      </c>
      <c r="I153" s="50">
        <v>39600</v>
      </c>
      <c r="J153" s="50">
        <v>-100426659.34</v>
      </c>
      <c r="K153" s="50"/>
      <c r="L153" s="54">
        <f t="shared" si="17"/>
        <v>-100387059.34</v>
      </c>
    </row>
    <row r="154" spans="2:12" s="69" customFormat="1" ht="28.5" customHeight="1">
      <c r="B154" s="333" t="s">
        <v>378</v>
      </c>
      <c r="C154" s="335"/>
      <c r="D154" s="56" t="s">
        <v>379</v>
      </c>
      <c r="E154" s="227"/>
      <c r="F154" s="50">
        <v>33939807.450000003</v>
      </c>
      <c r="G154" s="50"/>
      <c r="H154" s="39">
        <f t="shared" si="16"/>
        <v>33939807.450000003</v>
      </c>
      <c r="I154" s="228"/>
      <c r="J154" s="50">
        <v>105644475.06999999</v>
      </c>
      <c r="K154" s="50"/>
      <c r="L154" s="54">
        <f t="shared" si="17"/>
        <v>105644475.06999999</v>
      </c>
    </row>
    <row r="155" spans="2:12" s="69" customFormat="1" ht="27" customHeight="1">
      <c r="B155" s="333" t="s">
        <v>229</v>
      </c>
      <c r="C155" s="334"/>
      <c r="D155" s="88" t="s">
        <v>230</v>
      </c>
      <c r="E155" s="89"/>
      <c r="F155" s="55"/>
      <c r="G155" s="55"/>
      <c r="H155" s="39">
        <f t="shared" si="16"/>
        <v>0</v>
      </c>
      <c r="I155" s="55"/>
      <c r="J155" s="55"/>
      <c r="K155" s="55"/>
      <c r="L155" s="54">
        <f t="shared" si="17"/>
        <v>0</v>
      </c>
    </row>
    <row r="156" spans="2:12" s="69" customFormat="1" ht="26.25" customHeight="1">
      <c r="B156" s="336" t="s">
        <v>231</v>
      </c>
      <c r="C156" s="337"/>
      <c r="D156" s="88" t="s">
        <v>232</v>
      </c>
      <c r="E156" s="89"/>
      <c r="F156" s="58"/>
      <c r="G156" s="58"/>
      <c r="H156" s="76">
        <f t="shared" si="16"/>
        <v>0</v>
      </c>
      <c r="I156" s="58"/>
      <c r="J156" s="58"/>
      <c r="K156" s="58"/>
      <c r="L156" s="60">
        <f t="shared" si="17"/>
        <v>0</v>
      </c>
    </row>
    <row r="157" spans="2:12" s="69" customFormat="1" ht="26.25" customHeight="1" thickBot="1">
      <c r="B157" s="247" t="s">
        <v>396</v>
      </c>
      <c r="C157" s="248"/>
      <c r="D157" s="40" t="s">
        <v>395</v>
      </c>
      <c r="E157" s="52"/>
      <c r="F157" s="52"/>
      <c r="G157" s="52"/>
      <c r="H157" s="70">
        <f t="shared" si="16"/>
        <v>0</v>
      </c>
      <c r="I157" s="52"/>
      <c r="J157" s="52"/>
      <c r="K157" s="52"/>
      <c r="L157" s="60">
        <f t="shared" si="17"/>
        <v>0</v>
      </c>
    </row>
    <row r="158" spans="2:12" ht="30" customHeight="1" thickBot="1">
      <c r="B158" s="326" t="s">
        <v>233</v>
      </c>
      <c r="C158" s="327"/>
      <c r="D158" s="61" t="s">
        <v>234</v>
      </c>
      <c r="E158" s="62">
        <f>ROUND(E150+E152,2)</f>
        <v>0</v>
      </c>
      <c r="F158" s="62">
        <f>ROUND(F150+F152,2)</f>
        <v>1922054.19</v>
      </c>
      <c r="G158" s="62">
        <f>ROUND(G150+G152,2)</f>
        <v>0</v>
      </c>
      <c r="H158" s="63">
        <f t="shared" si="16"/>
        <v>1922054.19</v>
      </c>
      <c r="I158" s="62">
        <f>ROUND(I150+I152,2)</f>
        <v>67320</v>
      </c>
      <c r="J158" s="62">
        <f>ROUND(J150+J152,2)</f>
        <v>5676159.2400000002</v>
      </c>
      <c r="K158" s="62">
        <f>ROUND(K150+K152,2)</f>
        <v>0</v>
      </c>
      <c r="L158" s="64">
        <f t="shared" si="17"/>
        <v>5743479.2400000002</v>
      </c>
    </row>
    <row r="159" spans="2:12" ht="24" customHeight="1">
      <c r="B159" s="13" t="s">
        <v>235</v>
      </c>
      <c r="C159" s="13"/>
    </row>
    <row r="160" spans="2:12">
      <c r="B160" s="1"/>
      <c r="C160" s="1"/>
      <c r="D160" s="1"/>
    </row>
    <row r="161" spans="1:12" ht="15">
      <c r="A161"/>
      <c r="B161" s="90"/>
      <c r="C161" s="91"/>
      <c r="D161" s="91"/>
      <c r="E161" s="92"/>
      <c r="F161" s="93" t="s">
        <v>236</v>
      </c>
      <c r="G161" s="94"/>
      <c r="H161" s="94"/>
      <c r="I161" s="95" t="s">
        <v>237</v>
      </c>
      <c r="J161" s="96"/>
      <c r="K161" s="7"/>
      <c r="L161" s="7"/>
    </row>
    <row r="162" spans="1:12" ht="15">
      <c r="A162"/>
      <c r="B162" s="338" t="s">
        <v>238</v>
      </c>
      <c r="C162" s="338"/>
      <c r="D162" s="338"/>
      <c r="E162" s="338"/>
      <c r="F162" s="338"/>
      <c r="G162" s="338"/>
      <c r="H162" s="338"/>
      <c r="I162" s="338"/>
      <c r="J162" s="338"/>
      <c r="K162" s="7"/>
      <c r="L162" s="7"/>
    </row>
    <row r="163" spans="1:12" ht="15">
      <c r="A163"/>
      <c r="B163" s="90"/>
      <c r="C163" s="90"/>
      <c r="D163" s="90"/>
      <c r="E163" s="97"/>
      <c r="F163" s="94"/>
      <c r="G163" s="94"/>
      <c r="H163" s="94"/>
      <c r="I163" s="94"/>
      <c r="J163" s="94"/>
      <c r="K163" s="7"/>
      <c r="L163" s="7"/>
    </row>
    <row r="164" spans="1:12">
      <c r="A164"/>
      <c r="B164" s="98" t="s">
        <v>239</v>
      </c>
      <c r="C164" s="98" t="s">
        <v>240</v>
      </c>
      <c r="D164" s="98" t="s">
        <v>19</v>
      </c>
      <c r="E164" s="339" t="s">
        <v>20</v>
      </c>
      <c r="F164" s="340"/>
      <c r="G164" s="341"/>
      <c r="H164" s="339" t="s">
        <v>21</v>
      </c>
      <c r="I164" s="340"/>
      <c r="J164" s="341"/>
      <c r="K164" s="7"/>
      <c r="L164" s="7"/>
    </row>
    <row r="165" spans="1:12">
      <c r="A165"/>
      <c r="B165" s="99" t="s">
        <v>241</v>
      </c>
      <c r="C165" s="99" t="s">
        <v>242</v>
      </c>
      <c r="D165" s="99" t="s">
        <v>22</v>
      </c>
      <c r="E165" s="332" t="s">
        <v>67</v>
      </c>
      <c r="F165" s="332" t="s">
        <v>68</v>
      </c>
      <c r="G165" s="332" t="s">
        <v>25</v>
      </c>
      <c r="H165" s="332" t="s">
        <v>67</v>
      </c>
      <c r="I165" s="332" t="s">
        <v>68</v>
      </c>
      <c r="J165" s="100" t="s">
        <v>25</v>
      </c>
      <c r="K165" s="7"/>
      <c r="L165" s="7"/>
    </row>
    <row r="166" spans="1:12">
      <c r="A166"/>
      <c r="B166" s="99" t="s">
        <v>243</v>
      </c>
      <c r="C166" s="99" t="s">
        <v>244</v>
      </c>
      <c r="D166" s="99" t="s">
        <v>27</v>
      </c>
      <c r="E166" s="292"/>
      <c r="F166" s="292"/>
      <c r="G166" s="348"/>
      <c r="H166" s="292"/>
      <c r="I166" s="292"/>
      <c r="J166" s="101"/>
      <c r="K166" s="7"/>
      <c r="L166" s="7"/>
    </row>
    <row r="167" spans="1:12">
      <c r="A167"/>
      <c r="B167" s="99" t="s">
        <v>245</v>
      </c>
      <c r="C167" s="102"/>
      <c r="D167" s="99"/>
      <c r="E167" s="293"/>
      <c r="F167" s="293"/>
      <c r="G167" s="349"/>
      <c r="H167" s="293"/>
      <c r="I167" s="293"/>
      <c r="J167" s="103"/>
      <c r="K167" s="7"/>
      <c r="L167" s="7"/>
    </row>
    <row r="168" spans="1:12" ht="13.5" thickBot="1">
      <c r="A168"/>
      <c r="B168" s="104">
        <v>1</v>
      </c>
      <c r="C168" s="105">
        <v>2</v>
      </c>
      <c r="D168" s="105">
        <v>3</v>
      </c>
      <c r="E168" s="106">
        <v>4</v>
      </c>
      <c r="F168" s="106">
        <v>5</v>
      </c>
      <c r="G168" s="106">
        <v>6</v>
      </c>
      <c r="H168" s="107">
        <v>7</v>
      </c>
      <c r="I168" s="107">
        <v>8</v>
      </c>
      <c r="J168" s="107">
        <v>9</v>
      </c>
      <c r="K168" s="7"/>
      <c r="L168" s="7"/>
    </row>
    <row r="169" spans="1:12" ht="23.25">
      <c r="A169"/>
      <c r="B169" s="246" t="s">
        <v>246</v>
      </c>
      <c r="C169" s="108" t="s">
        <v>247</v>
      </c>
      <c r="D169" s="109" t="s">
        <v>37</v>
      </c>
      <c r="E169" s="110"/>
      <c r="F169" s="111">
        <v>6822954.6399999997</v>
      </c>
      <c r="G169" s="48">
        <f t="shared" ref="G169:G185" si="18">ROUND(E169+F169,2)</f>
        <v>6822954.6399999997</v>
      </c>
      <c r="H169" s="112"/>
      <c r="I169" s="112">
        <v>49982941.109999999</v>
      </c>
      <c r="J169" s="49">
        <f t="shared" ref="J169:J185" si="19">ROUND(H169+I169,2)</f>
        <v>49982941.109999999</v>
      </c>
      <c r="K169" s="7"/>
      <c r="L169" s="7"/>
    </row>
    <row r="170" spans="1:12" ht="18" customHeight="1">
      <c r="A170"/>
      <c r="B170" s="239"/>
      <c r="C170" s="113" t="s">
        <v>248</v>
      </c>
      <c r="D170" s="114" t="s">
        <v>39</v>
      </c>
      <c r="E170" s="115"/>
      <c r="F170" s="116"/>
      <c r="G170" s="37">
        <f t="shared" si="18"/>
        <v>0</v>
      </c>
      <c r="H170" s="117"/>
      <c r="I170" s="117"/>
      <c r="J170" s="54">
        <f t="shared" si="19"/>
        <v>0</v>
      </c>
      <c r="K170" s="7"/>
      <c r="L170" s="7"/>
    </row>
    <row r="171" spans="1:12" ht="21" customHeight="1">
      <c r="A171"/>
      <c r="B171" s="239"/>
      <c r="C171" s="118" t="s">
        <v>397</v>
      </c>
      <c r="D171" s="119" t="s">
        <v>41</v>
      </c>
      <c r="E171" s="120"/>
      <c r="F171" s="117"/>
      <c r="G171" s="37">
        <f t="shared" si="18"/>
        <v>0</v>
      </c>
      <c r="H171" s="117"/>
      <c r="I171" s="117"/>
      <c r="J171" s="54">
        <f t="shared" si="19"/>
        <v>0</v>
      </c>
      <c r="K171" s="7"/>
      <c r="L171" s="7"/>
    </row>
    <row r="172" spans="1:12" ht="18.75" customHeight="1">
      <c r="A172"/>
      <c r="B172" s="239"/>
      <c r="C172" s="121" t="s">
        <v>398</v>
      </c>
      <c r="D172" s="119" t="s">
        <v>249</v>
      </c>
      <c r="E172" s="120"/>
      <c r="F172" s="117"/>
      <c r="G172" s="37">
        <f t="shared" si="18"/>
        <v>0</v>
      </c>
      <c r="H172" s="117"/>
      <c r="I172" s="117"/>
      <c r="J172" s="54">
        <f t="shared" si="19"/>
        <v>0</v>
      </c>
      <c r="K172" s="7"/>
      <c r="L172" s="7"/>
    </row>
    <row r="173" spans="1:12" ht="18.75" customHeight="1">
      <c r="A173" s="122"/>
      <c r="B173" s="240"/>
      <c r="C173" s="118" t="s">
        <v>397</v>
      </c>
      <c r="D173" s="124" t="s">
        <v>364</v>
      </c>
      <c r="E173" s="125"/>
      <c r="F173" s="126"/>
      <c r="G173" s="37">
        <f t="shared" si="18"/>
        <v>0</v>
      </c>
      <c r="H173" s="126"/>
      <c r="I173" s="126"/>
      <c r="J173" s="54">
        <f t="shared" si="19"/>
        <v>0</v>
      </c>
      <c r="K173" s="7"/>
      <c r="L173" s="7"/>
    </row>
    <row r="174" spans="1:12" ht="23.25">
      <c r="A174"/>
      <c r="B174" s="238" t="s">
        <v>250</v>
      </c>
      <c r="C174" s="108" t="s">
        <v>251</v>
      </c>
      <c r="D174" s="127" t="s">
        <v>47</v>
      </c>
      <c r="E174" s="115"/>
      <c r="F174" s="116"/>
      <c r="G174" s="37">
        <f t="shared" si="18"/>
        <v>0</v>
      </c>
      <c r="H174" s="116"/>
      <c r="I174" s="116"/>
      <c r="J174" s="54">
        <f t="shared" si="19"/>
        <v>0</v>
      </c>
      <c r="K174" s="7"/>
      <c r="L174" s="7"/>
    </row>
    <row r="175" spans="1:12" ht="22.5" customHeight="1">
      <c r="A175"/>
      <c r="B175" s="239"/>
      <c r="C175" s="113"/>
      <c r="D175" s="128" t="s">
        <v>49</v>
      </c>
      <c r="E175" s="129"/>
      <c r="F175" s="130"/>
      <c r="G175" s="37">
        <f t="shared" si="18"/>
        <v>0</v>
      </c>
      <c r="H175" s="130"/>
      <c r="I175" s="130"/>
      <c r="J175" s="54">
        <f t="shared" si="19"/>
        <v>0</v>
      </c>
      <c r="K175" s="7"/>
      <c r="L175" s="7"/>
    </row>
    <row r="176" spans="1:12" ht="18.75" customHeight="1">
      <c r="A176"/>
      <c r="B176" s="240"/>
      <c r="C176" s="131"/>
      <c r="D176" s="127" t="s">
        <v>51</v>
      </c>
      <c r="E176" s="115"/>
      <c r="F176" s="116"/>
      <c r="G176" s="37">
        <f t="shared" si="18"/>
        <v>0</v>
      </c>
      <c r="H176" s="116"/>
      <c r="I176" s="116"/>
      <c r="J176" s="54">
        <f t="shared" si="19"/>
        <v>0</v>
      </c>
      <c r="K176" s="7"/>
      <c r="L176" s="7"/>
    </row>
    <row r="177" spans="1:12" ht="15">
      <c r="A177"/>
      <c r="B177" s="238" t="s">
        <v>252</v>
      </c>
      <c r="C177" s="108" t="s">
        <v>253</v>
      </c>
      <c r="D177" s="127" t="s">
        <v>57</v>
      </c>
      <c r="E177" s="115"/>
      <c r="F177" s="116">
        <v>474</v>
      </c>
      <c r="G177" s="37">
        <f t="shared" si="18"/>
        <v>474</v>
      </c>
      <c r="H177" s="116"/>
      <c r="I177" s="116">
        <v>1848</v>
      </c>
      <c r="J177" s="54">
        <f t="shared" si="19"/>
        <v>1848</v>
      </c>
      <c r="K177" s="7"/>
      <c r="L177" s="7"/>
    </row>
    <row r="178" spans="1:12" ht="15">
      <c r="A178"/>
      <c r="B178" s="239"/>
      <c r="C178" s="113"/>
      <c r="D178" s="128" t="s">
        <v>59</v>
      </c>
      <c r="E178" s="120"/>
      <c r="F178" s="117"/>
      <c r="G178" s="37">
        <f t="shared" si="18"/>
        <v>0</v>
      </c>
      <c r="H178" s="117"/>
      <c r="I178" s="117"/>
      <c r="J178" s="54">
        <f t="shared" si="19"/>
        <v>0</v>
      </c>
      <c r="K178" s="7"/>
      <c r="L178" s="7"/>
    </row>
    <row r="179" spans="1:12" ht="15">
      <c r="A179"/>
      <c r="B179" s="240"/>
      <c r="C179" s="132"/>
      <c r="D179" s="127" t="s">
        <v>61</v>
      </c>
      <c r="E179" s="115"/>
      <c r="F179" s="116"/>
      <c r="G179" s="37">
        <f t="shared" si="18"/>
        <v>0</v>
      </c>
      <c r="H179" s="116"/>
      <c r="I179" s="116"/>
      <c r="J179" s="54">
        <f t="shared" si="19"/>
        <v>0</v>
      </c>
      <c r="K179" s="7"/>
      <c r="L179" s="7"/>
    </row>
    <row r="180" spans="1:12" ht="23.25">
      <c r="A180"/>
      <c r="B180" s="238" t="s">
        <v>254</v>
      </c>
      <c r="C180" s="108" t="s">
        <v>380</v>
      </c>
      <c r="D180" s="127" t="s">
        <v>70</v>
      </c>
      <c r="E180" s="115"/>
      <c r="F180" s="116">
        <v>9383.64</v>
      </c>
      <c r="G180" s="37">
        <f t="shared" si="18"/>
        <v>9383.64</v>
      </c>
      <c r="H180" s="116"/>
      <c r="I180" s="116">
        <v>35874.81</v>
      </c>
      <c r="J180" s="54">
        <f t="shared" si="19"/>
        <v>35874.81</v>
      </c>
      <c r="K180" s="7"/>
      <c r="L180" s="7"/>
    </row>
    <row r="181" spans="1:12" ht="18.75" customHeight="1">
      <c r="A181"/>
      <c r="B181" s="239"/>
      <c r="C181" s="113"/>
      <c r="D181" s="128" t="s">
        <v>72</v>
      </c>
      <c r="E181" s="129"/>
      <c r="F181" s="130"/>
      <c r="G181" s="37">
        <f t="shared" si="18"/>
        <v>0</v>
      </c>
      <c r="H181" s="130"/>
      <c r="I181" s="130"/>
      <c r="J181" s="54">
        <f t="shared" si="19"/>
        <v>0</v>
      </c>
      <c r="K181" s="7"/>
      <c r="L181" s="7"/>
    </row>
    <row r="182" spans="1:12" ht="15">
      <c r="A182"/>
      <c r="B182" s="240"/>
      <c r="C182" s="131"/>
      <c r="D182" s="127" t="s">
        <v>74</v>
      </c>
      <c r="E182" s="115"/>
      <c r="F182" s="116"/>
      <c r="G182" s="37">
        <f t="shared" si="18"/>
        <v>0</v>
      </c>
      <c r="H182" s="116"/>
      <c r="I182" s="116"/>
      <c r="J182" s="54">
        <f t="shared" si="19"/>
        <v>0</v>
      </c>
      <c r="K182" s="7"/>
      <c r="L182" s="7"/>
    </row>
    <row r="183" spans="1:12" ht="23.25">
      <c r="A183"/>
      <c r="B183" s="238" t="s">
        <v>255</v>
      </c>
      <c r="C183" s="108" t="s">
        <v>256</v>
      </c>
      <c r="D183" s="127" t="s">
        <v>78</v>
      </c>
      <c r="E183" s="115"/>
      <c r="F183" s="116"/>
      <c r="G183" s="37">
        <f t="shared" si="18"/>
        <v>0</v>
      </c>
      <c r="H183" s="116"/>
      <c r="I183" s="116"/>
      <c r="J183" s="54">
        <f t="shared" si="19"/>
        <v>0</v>
      </c>
      <c r="K183" s="7"/>
      <c r="L183" s="7"/>
    </row>
    <row r="184" spans="1:12" ht="17.25" customHeight="1">
      <c r="A184"/>
      <c r="B184" s="239"/>
      <c r="C184" s="113" t="s">
        <v>257</v>
      </c>
      <c r="D184" s="119" t="s">
        <v>80</v>
      </c>
      <c r="E184" s="120"/>
      <c r="F184" s="117"/>
      <c r="G184" s="37">
        <f t="shared" si="18"/>
        <v>0</v>
      </c>
      <c r="H184" s="117"/>
      <c r="I184" s="117"/>
      <c r="J184" s="54">
        <f t="shared" si="19"/>
        <v>0</v>
      </c>
      <c r="K184" s="7"/>
      <c r="L184" s="7"/>
    </row>
    <row r="185" spans="1:12" ht="19.5" customHeight="1" thickBot="1">
      <c r="A185"/>
      <c r="B185" s="245"/>
      <c r="C185" s="133" t="s">
        <v>258</v>
      </c>
      <c r="D185" s="134" t="s">
        <v>82</v>
      </c>
      <c r="E185" s="135"/>
      <c r="F185" s="136"/>
      <c r="G185" s="70">
        <f t="shared" si="18"/>
        <v>0</v>
      </c>
      <c r="H185" s="136"/>
      <c r="I185" s="136"/>
      <c r="J185" s="71">
        <f t="shared" si="19"/>
        <v>0</v>
      </c>
      <c r="K185" s="7"/>
      <c r="L185" s="7"/>
    </row>
    <row r="186" spans="1:12" ht="15">
      <c r="A186" s="122"/>
      <c r="B186" s="137"/>
      <c r="C186" s="138"/>
      <c r="D186" s="137"/>
      <c r="E186" s="139"/>
      <c r="F186" s="140"/>
      <c r="G186" s="140"/>
      <c r="H186" s="140"/>
      <c r="I186" s="141" t="s">
        <v>259</v>
      </c>
      <c r="J186" s="140"/>
      <c r="K186" s="7"/>
      <c r="L186" s="7"/>
    </row>
    <row r="187" spans="1:12" ht="13.5" thickBot="1">
      <c r="A187"/>
      <c r="B187" s="104">
        <v>1</v>
      </c>
      <c r="C187" s="105">
        <v>2</v>
      </c>
      <c r="D187" s="105">
        <v>3</v>
      </c>
      <c r="E187" s="98">
        <v>4</v>
      </c>
      <c r="F187" s="98">
        <v>5</v>
      </c>
      <c r="G187" s="98">
        <v>6</v>
      </c>
      <c r="H187" s="142">
        <v>7</v>
      </c>
      <c r="I187" s="98">
        <v>8</v>
      </c>
      <c r="J187" s="104">
        <v>9</v>
      </c>
      <c r="K187" s="7"/>
      <c r="L187" s="7"/>
    </row>
    <row r="188" spans="1:12" ht="17.25" customHeight="1">
      <c r="A188"/>
      <c r="B188" s="246" t="s">
        <v>255</v>
      </c>
      <c r="C188" s="143" t="s">
        <v>260</v>
      </c>
      <c r="D188" s="109" t="s">
        <v>261</v>
      </c>
      <c r="E188" s="144"/>
      <c r="F188" s="144"/>
      <c r="G188" s="145">
        <f t="shared" ref="G188:G206" si="20">ROUND(E188+F188,2)</f>
        <v>0</v>
      </c>
      <c r="H188" s="144"/>
      <c r="I188" s="144"/>
      <c r="J188" s="146">
        <f t="shared" ref="J188:J206" si="21">ROUND(H188+I188,2)</f>
        <v>0</v>
      </c>
      <c r="K188" s="7"/>
      <c r="L188" s="7"/>
    </row>
    <row r="189" spans="1:12" ht="20.25" customHeight="1">
      <c r="A189"/>
      <c r="B189" s="239"/>
      <c r="C189" s="118" t="s">
        <v>258</v>
      </c>
      <c r="D189" s="119" t="s">
        <v>262</v>
      </c>
      <c r="E189" s="147"/>
      <c r="F189" s="148"/>
      <c r="G189" s="149">
        <f t="shared" si="20"/>
        <v>0</v>
      </c>
      <c r="H189" s="148"/>
      <c r="I189" s="148"/>
      <c r="J189" s="150">
        <f t="shared" si="21"/>
        <v>0</v>
      </c>
      <c r="K189" s="7"/>
      <c r="L189" s="7"/>
    </row>
    <row r="190" spans="1:12">
      <c r="A190" s="122"/>
      <c r="B190" s="240"/>
      <c r="C190" s="123"/>
      <c r="D190" s="124" t="s">
        <v>365</v>
      </c>
      <c r="E190" s="151"/>
      <c r="F190" s="152"/>
      <c r="G190" s="149">
        <f t="shared" si="20"/>
        <v>0</v>
      </c>
      <c r="H190" s="152"/>
      <c r="I190" s="152"/>
      <c r="J190" s="150">
        <f t="shared" si="21"/>
        <v>0</v>
      </c>
      <c r="K190" s="7"/>
      <c r="L190" s="7"/>
    </row>
    <row r="191" spans="1:12" ht="25.5" customHeight="1">
      <c r="A191"/>
      <c r="B191" s="153" t="s">
        <v>263</v>
      </c>
      <c r="C191" s="154" t="s">
        <v>264</v>
      </c>
      <c r="D191" s="127" t="s">
        <v>86</v>
      </c>
      <c r="E191" s="155"/>
      <c r="F191" s="156"/>
      <c r="G191" s="149">
        <f t="shared" si="20"/>
        <v>0</v>
      </c>
      <c r="H191" s="156"/>
      <c r="I191" s="156"/>
      <c r="J191" s="150">
        <f t="shared" si="21"/>
        <v>0</v>
      </c>
      <c r="K191" s="7"/>
      <c r="L191" s="7"/>
    </row>
    <row r="192" spans="1:12" ht="22.5">
      <c r="A192"/>
      <c r="B192" s="238" t="s">
        <v>265</v>
      </c>
      <c r="C192" s="157" t="s">
        <v>381</v>
      </c>
      <c r="D192" s="119" t="s">
        <v>93</v>
      </c>
      <c r="E192" s="147"/>
      <c r="F192" s="148"/>
      <c r="G192" s="149">
        <f t="shared" si="20"/>
        <v>0</v>
      </c>
      <c r="H192" s="148"/>
      <c r="I192" s="148"/>
      <c r="J192" s="150">
        <f t="shared" si="21"/>
        <v>0</v>
      </c>
      <c r="K192" s="7"/>
      <c r="L192" s="7"/>
    </row>
    <row r="193" spans="1:12" ht="18.75" customHeight="1">
      <c r="A193"/>
      <c r="B193" s="239"/>
      <c r="C193" s="113" t="s">
        <v>266</v>
      </c>
      <c r="D193" s="119" t="s">
        <v>267</v>
      </c>
      <c r="E193" s="147"/>
      <c r="F193" s="148"/>
      <c r="G193" s="149">
        <f t="shared" si="20"/>
        <v>0</v>
      </c>
      <c r="H193" s="148"/>
      <c r="I193" s="148"/>
      <c r="J193" s="150">
        <f t="shared" si="21"/>
        <v>0</v>
      </c>
      <c r="K193" s="7"/>
      <c r="L193" s="7"/>
    </row>
    <row r="194" spans="1:12" ht="18" customHeight="1">
      <c r="A194"/>
      <c r="B194" s="240"/>
      <c r="C194" s="158" t="s">
        <v>268</v>
      </c>
      <c r="D194" s="159" t="s">
        <v>269</v>
      </c>
      <c r="E194" s="160"/>
      <c r="F194" s="161"/>
      <c r="G194" s="149">
        <f t="shared" si="20"/>
        <v>0</v>
      </c>
      <c r="H194" s="161"/>
      <c r="I194" s="161"/>
      <c r="J194" s="150">
        <f t="shared" si="21"/>
        <v>0</v>
      </c>
      <c r="K194" s="7"/>
      <c r="L194" s="7"/>
    </row>
    <row r="195" spans="1:12" ht="22.5" customHeight="1">
      <c r="A195"/>
      <c r="B195" s="153" t="s">
        <v>270</v>
      </c>
      <c r="C195" s="154" t="s">
        <v>271</v>
      </c>
      <c r="D195" s="127" t="s">
        <v>95</v>
      </c>
      <c r="E195" s="155"/>
      <c r="F195" s="156"/>
      <c r="G195" s="149">
        <f t="shared" si="20"/>
        <v>0</v>
      </c>
      <c r="H195" s="156"/>
      <c r="I195" s="156"/>
      <c r="J195" s="150">
        <f t="shared" si="21"/>
        <v>0</v>
      </c>
      <c r="K195" s="7"/>
      <c r="L195" s="7"/>
    </row>
    <row r="196" spans="1:12" ht="22.5">
      <c r="A196"/>
      <c r="B196" s="153" t="s">
        <v>272</v>
      </c>
      <c r="C196" s="154" t="s">
        <v>273</v>
      </c>
      <c r="D196" s="127" t="s">
        <v>99</v>
      </c>
      <c r="E196" s="155"/>
      <c r="F196" s="156">
        <v>172158.82</v>
      </c>
      <c r="G196" s="149">
        <f t="shared" si="20"/>
        <v>172158.82</v>
      </c>
      <c r="H196" s="156"/>
      <c r="I196" s="156">
        <v>212192.82</v>
      </c>
      <c r="J196" s="150">
        <f t="shared" si="21"/>
        <v>212192.82</v>
      </c>
      <c r="K196" s="7"/>
      <c r="L196" s="7"/>
    </row>
    <row r="197" spans="1:12" ht="21" customHeight="1">
      <c r="A197"/>
      <c r="B197" s="238" t="s">
        <v>274</v>
      </c>
      <c r="C197" s="157" t="s">
        <v>275</v>
      </c>
      <c r="D197" s="127" t="s">
        <v>113</v>
      </c>
      <c r="E197" s="155"/>
      <c r="F197" s="156"/>
      <c r="G197" s="149">
        <f t="shared" si="20"/>
        <v>0</v>
      </c>
      <c r="H197" s="156"/>
      <c r="I197" s="156"/>
      <c r="J197" s="150">
        <f t="shared" si="21"/>
        <v>0</v>
      </c>
      <c r="K197" s="7"/>
      <c r="L197" s="7"/>
    </row>
    <row r="198" spans="1:12" ht="17.25" customHeight="1">
      <c r="A198"/>
      <c r="B198" s="239"/>
      <c r="C198" s="113" t="s">
        <v>276</v>
      </c>
      <c r="D198" s="128" t="s">
        <v>115</v>
      </c>
      <c r="E198" s="162"/>
      <c r="F198" s="163"/>
      <c r="G198" s="149">
        <f t="shared" si="20"/>
        <v>0</v>
      </c>
      <c r="H198" s="148"/>
      <c r="I198" s="148"/>
      <c r="J198" s="150">
        <f t="shared" si="21"/>
        <v>0</v>
      </c>
      <c r="K198" s="7"/>
      <c r="L198" s="7"/>
    </row>
    <row r="199" spans="1:12" ht="18" customHeight="1">
      <c r="A199"/>
      <c r="B199" s="239"/>
      <c r="C199" s="121" t="s">
        <v>277</v>
      </c>
      <c r="D199" s="127" t="s">
        <v>116</v>
      </c>
      <c r="E199" s="155"/>
      <c r="F199" s="156"/>
      <c r="G199" s="149">
        <f t="shared" si="20"/>
        <v>0</v>
      </c>
      <c r="H199" s="156"/>
      <c r="I199" s="156"/>
      <c r="J199" s="150">
        <f t="shared" si="21"/>
        <v>0</v>
      </c>
      <c r="K199" s="7"/>
      <c r="L199" s="7"/>
    </row>
    <row r="200" spans="1:12" ht="18" customHeight="1">
      <c r="A200"/>
      <c r="B200" s="239"/>
      <c r="C200" s="121" t="s">
        <v>278</v>
      </c>
      <c r="D200" s="127" t="s">
        <v>118</v>
      </c>
      <c r="E200" s="155"/>
      <c r="F200" s="156"/>
      <c r="G200" s="149">
        <f t="shared" si="20"/>
        <v>0</v>
      </c>
      <c r="H200" s="156"/>
      <c r="I200" s="156"/>
      <c r="J200" s="150">
        <f t="shared" si="21"/>
        <v>0</v>
      </c>
      <c r="K200" s="7"/>
      <c r="L200" s="7"/>
    </row>
    <row r="201" spans="1:12" ht="18" customHeight="1">
      <c r="A201"/>
      <c r="B201" s="239"/>
      <c r="C201" s="121" t="s">
        <v>279</v>
      </c>
      <c r="D201" s="127" t="s">
        <v>120</v>
      </c>
      <c r="E201" s="155"/>
      <c r="F201" s="156"/>
      <c r="G201" s="149">
        <f t="shared" si="20"/>
        <v>0</v>
      </c>
      <c r="H201" s="156"/>
      <c r="I201" s="156"/>
      <c r="J201" s="150">
        <f t="shared" si="21"/>
        <v>0</v>
      </c>
      <c r="K201" s="7"/>
      <c r="L201" s="7"/>
    </row>
    <row r="202" spans="1:12" ht="17.25" customHeight="1">
      <c r="A202"/>
      <c r="B202" s="240"/>
      <c r="C202" s="158" t="s">
        <v>280</v>
      </c>
      <c r="D202" s="119" t="s">
        <v>281</v>
      </c>
      <c r="E202" s="147"/>
      <c r="F202" s="148"/>
      <c r="G202" s="149">
        <f t="shared" si="20"/>
        <v>0</v>
      </c>
      <c r="H202" s="156"/>
      <c r="I202" s="156"/>
      <c r="J202" s="150">
        <f t="shared" si="21"/>
        <v>0</v>
      </c>
      <c r="K202" s="7"/>
      <c r="L202" s="7"/>
    </row>
    <row r="203" spans="1:12" ht="33.75">
      <c r="A203"/>
      <c r="B203" s="238" t="s">
        <v>282</v>
      </c>
      <c r="C203" s="157" t="s">
        <v>283</v>
      </c>
      <c r="D203" s="127" t="s">
        <v>284</v>
      </c>
      <c r="E203" s="155"/>
      <c r="F203" s="156"/>
      <c r="G203" s="149">
        <f t="shared" si="20"/>
        <v>0</v>
      </c>
      <c r="H203" s="156"/>
      <c r="I203" s="156"/>
      <c r="J203" s="150">
        <f t="shared" si="21"/>
        <v>0</v>
      </c>
      <c r="K203" s="7"/>
      <c r="L203" s="7"/>
    </row>
    <row r="204" spans="1:12">
      <c r="A204"/>
      <c r="B204" s="239"/>
      <c r="C204" s="113"/>
      <c r="D204" s="119" t="s">
        <v>366</v>
      </c>
      <c r="E204" s="147"/>
      <c r="F204" s="148"/>
      <c r="G204" s="149">
        <f t="shared" si="20"/>
        <v>0</v>
      </c>
      <c r="H204" s="148"/>
      <c r="I204" s="148"/>
      <c r="J204" s="150">
        <f t="shared" si="21"/>
        <v>0</v>
      </c>
      <c r="K204" s="7"/>
      <c r="L204" s="7"/>
    </row>
    <row r="205" spans="1:12">
      <c r="A205"/>
      <c r="B205" s="240"/>
      <c r="C205" s="164"/>
      <c r="D205" s="165" t="s">
        <v>367</v>
      </c>
      <c r="E205" s="155"/>
      <c r="F205" s="156"/>
      <c r="G205" s="149">
        <f t="shared" si="20"/>
        <v>0</v>
      </c>
      <c r="H205" s="156"/>
      <c r="I205" s="156"/>
      <c r="J205" s="150">
        <f t="shared" si="21"/>
        <v>0</v>
      </c>
      <c r="K205" s="7"/>
      <c r="L205" s="7"/>
    </row>
    <row r="206" spans="1:12" ht="21.75" customHeight="1" thickBot="1">
      <c r="A206"/>
      <c r="B206" s="166" t="s">
        <v>285</v>
      </c>
      <c r="C206" s="154" t="s">
        <v>286</v>
      </c>
      <c r="D206" s="167" t="s">
        <v>287</v>
      </c>
      <c r="E206" s="168"/>
      <c r="F206" s="169"/>
      <c r="G206" s="43">
        <f t="shared" si="20"/>
        <v>0</v>
      </c>
      <c r="H206" s="169"/>
      <c r="I206" s="169"/>
      <c r="J206" s="170">
        <f t="shared" si="21"/>
        <v>0</v>
      </c>
      <c r="K206" s="7"/>
      <c r="L206" s="7"/>
    </row>
    <row r="207" spans="1:12" ht="15">
      <c r="A207" s="122"/>
      <c r="B207" s="137"/>
      <c r="C207" s="138"/>
      <c r="D207" s="137"/>
      <c r="E207" s="139"/>
      <c r="F207" s="140"/>
      <c r="G207" s="140"/>
      <c r="H207" s="140"/>
      <c r="I207" s="141" t="s">
        <v>288</v>
      </c>
      <c r="J207" s="140"/>
      <c r="K207" s="7"/>
      <c r="L207" s="7"/>
    </row>
    <row r="208" spans="1:12" ht="13.5" thickBot="1">
      <c r="A208"/>
      <c r="B208" s="104">
        <v>1</v>
      </c>
      <c r="C208" s="105">
        <v>2</v>
      </c>
      <c r="D208" s="105">
        <v>3</v>
      </c>
      <c r="E208" s="98">
        <v>4</v>
      </c>
      <c r="F208" s="98">
        <v>5</v>
      </c>
      <c r="G208" s="98">
        <v>6</v>
      </c>
      <c r="H208" s="142">
        <v>7</v>
      </c>
      <c r="I208" s="98">
        <v>8</v>
      </c>
      <c r="J208" s="104">
        <v>9</v>
      </c>
      <c r="K208" s="7"/>
      <c r="L208" s="7"/>
    </row>
    <row r="209" spans="1:12" ht="33.75">
      <c r="A209"/>
      <c r="B209" s="171" t="s">
        <v>289</v>
      </c>
      <c r="C209" s="154" t="s">
        <v>290</v>
      </c>
      <c r="D209" s="172" t="s">
        <v>124</v>
      </c>
      <c r="E209" s="173"/>
      <c r="F209" s="112"/>
      <c r="G209" s="48">
        <f t="shared" ref="G209:G224" si="22">ROUND(E209+F209,2)</f>
        <v>0</v>
      </c>
      <c r="H209" s="112"/>
      <c r="I209" s="112"/>
      <c r="J209" s="49">
        <f t="shared" ref="J209:J224" si="23">ROUND(H209+I209,2)</f>
        <v>0</v>
      </c>
      <c r="K209" s="7"/>
      <c r="L209" s="7"/>
    </row>
    <row r="210" spans="1:12" ht="33.75">
      <c r="A210"/>
      <c r="B210" s="153" t="s">
        <v>291</v>
      </c>
      <c r="C210" s="154" t="s">
        <v>292</v>
      </c>
      <c r="D210" s="127" t="s">
        <v>293</v>
      </c>
      <c r="E210" s="174"/>
      <c r="F210" s="116"/>
      <c r="G210" s="37">
        <f t="shared" si="22"/>
        <v>0</v>
      </c>
      <c r="H210" s="116"/>
      <c r="I210" s="116"/>
      <c r="J210" s="54">
        <f t="shared" si="23"/>
        <v>0</v>
      </c>
      <c r="K210" s="7"/>
      <c r="L210" s="7"/>
    </row>
    <row r="211" spans="1:12" ht="22.5">
      <c r="A211"/>
      <c r="B211" s="238" t="s">
        <v>294</v>
      </c>
      <c r="C211" s="157" t="s">
        <v>295</v>
      </c>
      <c r="D211" s="165" t="s">
        <v>127</v>
      </c>
      <c r="E211" s="116">
        <v>-51.7</v>
      </c>
      <c r="F211" s="116">
        <v>58336170.840000004</v>
      </c>
      <c r="G211" s="37">
        <f t="shared" si="22"/>
        <v>58336119.140000001</v>
      </c>
      <c r="H211" s="116">
        <v>4072697.76</v>
      </c>
      <c r="I211" s="116">
        <v>155382545.31</v>
      </c>
      <c r="J211" s="54">
        <f t="shared" si="23"/>
        <v>159455243.06999999</v>
      </c>
      <c r="K211" s="7"/>
      <c r="L211" s="7"/>
    </row>
    <row r="212" spans="1:12" ht="23.25" customHeight="1">
      <c r="A212"/>
      <c r="B212" s="239"/>
      <c r="C212" s="113" t="s">
        <v>296</v>
      </c>
      <c r="D212" s="119" t="s">
        <v>128</v>
      </c>
      <c r="E212" s="117"/>
      <c r="F212" s="117"/>
      <c r="G212" s="37">
        <f t="shared" si="22"/>
        <v>0</v>
      </c>
      <c r="H212" s="117"/>
      <c r="I212" s="117">
        <v>0</v>
      </c>
      <c r="J212" s="54">
        <f t="shared" si="23"/>
        <v>0</v>
      </c>
      <c r="K212" s="7"/>
      <c r="L212" s="7"/>
    </row>
    <row r="213" spans="1:12" ht="24" customHeight="1">
      <c r="A213"/>
      <c r="B213" s="239"/>
      <c r="C213" s="121" t="s">
        <v>297</v>
      </c>
      <c r="D213" s="159" t="s">
        <v>129</v>
      </c>
      <c r="E213" s="175">
        <v>-51.7</v>
      </c>
      <c r="F213" s="116">
        <v>58336170.840000004</v>
      </c>
      <c r="G213" s="37">
        <f t="shared" si="22"/>
        <v>58336119.140000001</v>
      </c>
      <c r="H213" s="175">
        <v>4072697.76</v>
      </c>
      <c r="I213" s="116">
        <v>155382545.31</v>
      </c>
      <c r="J213" s="54">
        <f t="shared" si="23"/>
        <v>159455243.06999999</v>
      </c>
      <c r="K213" s="7"/>
      <c r="L213" s="7"/>
    </row>
    <row r="214" spans="1:12" ht="22.5">
      <c r="A214"/>
      <c r="B214" s="240"/>
      <c r="C214" s="158" t="s">
        <v>298</v>
      </c>
      <c r="D214" s="127" t="s">
        <v>130</v>
      </c>
      <c r="E214" s="116"/>
      <c r="F214" s="116"/>
      <c r="G214" s="37">
        <f t="shared" si="22"/>
        <v>0</v>
      </c>
      <c r="H214" s="116"/>
      <c r="I214" s="116"/>
      <c r="J214" s="54">
        <f t="shared" si="23"/>
        <v>0</v>
      </c>
      <c r="K214" s="7"/>
      <c r="L214" s="7"/>
    </row>
    <row r="215" spans="1:12" ht="26.25" customHeight="1">
      <c r="A215"/>
      <c r="B215" s="238" t="s">
        <v>299</v>
      </c>
      <c r="C215" s="157" t="s">
        <v>300</v>
      </c>
      <c r="D215" s="119" t="s">
        <v>301</v>
      </c>
      <c r="E215" s="117"/>
      <c r="F215" s="117">
        <v>58267766.969999999</v>
      </c>
      <c r="G215" s="37">
        <f t="shared" si="22"/>
        <v>58267766.969999999</v>
      </c>
      <c r="H215" s="117">
        <v>4030749.46</v>
      </c>
      <c r="I215" s="117">
        <v>155290225.91999999</v>
      </c>
      <c r="J215" s="54">
        <f t="shared" si="23"/>
        <v>159320975.38</v>
      </c>
      <c r="K215" s="7"/>
      <c r="L215" s="7"/>
    </row>
    <row r="216" spans="1:12" ht="21" customHeight="1">
      <c r="A216"/>
      <c r="B216" s="239"/>
      <c r="C216" s="113" t="s">
        <v>297</v>
      </c>
      <c r="D216" s="119" t="s">
        <v>302</v>
      </c>
      <c r="E216" s="117"/>
      <c r="F216" s="117">
        <v>58267766.969999999</v>
      </c>
      <c r="G216" s="37">
        <f t="shared" si="22"/>
        <v>58267766.969999999</v>
      </c>
      <c r="H216" s="117">
        <v>4030749.46</v>
      </c>
      <c r="I216" s="117">
        <v>0</v>
      </c>
      <c r="J216" s="54">
        <f t="shared" si="23"/>
        <v>4030749.46</v>
      </c>
      <c r="K216" s="7"/>
      <c r="L216" s="7"/>
    </row>
    <row r="217" spans="1:12" ht="22.5">
      <c r="A217"/>
      <c r="B217" s="240"/>
      <c r="C217" s="164" t="s">
        <v>298</v>
      </c>
      <c r="D217" s="159" t="s">
        <v>303</v>
      </c>
      <c r="E217" s="175"/>
      <c r="F217" s="175"/>
      <c r="G217" s="37">
        <f t="shared" si="22"/>
        <v>0</v>
      </c>
      <c r="H217" s="175"/>
      <c r="I217" s="175"/>
      <c r="J217" s="54">
        <f t="shared" si="23"/>
        <v>0</v>
      </c>
      <c r="K217" s="7"/>
      <c r="L217" s="7"/>
    </row>
    <row r="218" spans="1:12" ht="22.5">
      <c r="A218"/>
      <c r="B218" s="241" t="s">
        <v>304</v>
      </c>
      <c r="C218" s="176" t="s">
        <v>389</v>
      </c>
      <c r="D218" s="177" t="s">
        <v>305</v>
      </c>
      <c r="E218" s="178"/>
      <c r="F218" s="126"/>
      <c r="G218" s="37">
        <f t="shared" si="22"/>
        <v>0</v>
      </c>
      <c r="H218" s="126"/>
      <c r="I218" s="126"/>
      <c r="J218" s="54">
        <f t="shared" si="23"/>
        <v>0</v>
      </c>
      <c r="K218" s="7"/>
      <c r="L218" s="7"/>
    </row>
    <row r="219" spans="1:12" ht="21.75" customHeight="1">
      <c r="A219"/>
      <c r="B219" s="242"/>
      <c r="C219" s="121"/>
      <c r="D219" s="179" t="s">
        <v>368</v>
      </c>
      <c r="E219" s="180"/>
      <c r="F219" s="181"/>
      <c r="G219" s="37">
        <f t="shared" si="22"/>
        <v>0</v>
      </c>
      <c r="H219" s="181"/>
      <c r="I219" s="181"/>
      <c r="J219" s="54">
        <f t="shared" si="23"/>
        <v>0</v>
      </c>
      <c r="K219" s="7"/>
      <c r="L219" s="7"/>
    </row>
    <row r="220" spans="1:12" ht="21.75" customHeight="1">
      <c r="A220"/>
      <c r="B220" s="243"/>
      <c r="C220" s="158"/>
      <c r="D220" s="177" t="s">
        <v>369</v>
      </c>
      <c r="E220" s="178"/>
      <c r="F220" s="126"/>
      <c r="G220" s="37">
        <f t="shared" si="22"/>
        <v>0</v>
      </c>
      <c r="H220" s="126"/>
      <c r="I220" s="126"/>
      <c r="J220" s="54">
        <f t="shared" si="23"/>
        <v>0</v>
      </c>
      <c r="K220" s="7"/>
      <c r="L220" s="7"/>
    </row>
    <row r="221" spans="1:12" ht="27.75" customHeight="1">
      <c r="A221"/>
      <c r="B221" s="238" t="s">
        <v>306</v>
      </c>
      <c r="C221" s="108" t="s">
        <v>307</v>
      </c>
      <c r="D221" s="127" t="s">
        <v>141</v>
      </c>
      <c r="E221" s="174"/>
      <c r="F221" s="116">
        <v>1742702.62</v>
      </c>
      <c r="G221" s="37">
        <f t="shared" si="22"/>
        <v>1742702.62</v>
      </c>
      <c r="H221" s="116"/>
      <c r="I221" s="116">
        <v>5167913.13</v>
      </c>
      <c r="J221" s="54">
        <f t="shared" si="23"/>
        <v>5167913.13</v>
      </c>
      <c r="K221" s="7"/>
      <c r="L221" s="7"/>
    </row>
    <row r="222" spans="1:12" ht="21" customHeight="1">
      <c r="A222"/>
      <c r="B222" s="344"/>
      <c r="C222" s="113" t="s">
        <v>258</v>
      </c>
      <c r="D222" s="114" t="s">
        <v>143</v>
      </c>
      <c r="E222" s="117"/>
      <c r="F222" s="117"/>
      <c r="G222" s="37">
        <f t="shared" si="22"/>
        <v>0</v>
      </c>
      <c r="H222" s="117"/>
      <c r="I222" s="117"/>
      <c r="J222" s="54">
        <f t="shared" si="23"/>
        <v>0</v>
      </c>
      <c r="K222" s="7"/>
      <c r="L222" s="7"/>
    </row>
    <row r="223" spans="1:12" ht="18.75" customHeight="1">
      <c r="A223"/>
      <c r="B223" s="344"/>
      <c r="C223" s="121" t="s">
        <v>308</v>
      </c>
      <c r="D223" s="165" t="s">
        <v>145</v>
      </c>
      <c r="E223" s="116"/>
      <c r="F223" s="116">
        <v>1742702.62</v>
      </c>
      <c r="G223" s="37">
        <f t="shared" si="22"/>
        <v>1742702.62</v>
      </c>
      <c r="H223" s="116"/>
      <c r="I223" s="116">
        <v>5167913.13</v>
      </c>
      <c r="J223" s="54">
        <f t="shared" si="23"/>
        <v>5167913.13</v>
      </c>
      <c r="K223" s="7"/>
      <c r="L223" s="7"/>
    </row>
    <row r="224" spans="1:12" ht="22.5" customHeight="1" thickBot="1">
      <c r="A224"/>
      <c r="B224" s="345"/>
      <c r="C224" s="132"/>
      <c r="D224" s="167" t="s">
        <v>147</v>
      </c>
      <c r="E224" s="182"/>
      <c r="F224" s="183"/>
      <c r="G224" s="70">
        <f t="shared" si="22"/>
        <v>0</v>
      </c>
      <c r="H224" s="183"/>
      <c r="I224" s="183"/>
      <c r="J224" s="71">
        <f t="shared" si="23"/>
        <v>0</v>
      </c>
      <c r="K224" s="7"/>
      <c r="L224" s="7"/>
    </row>
    <row r="225" spans="1:12" ht="14.25">
      <c r="A225"/>
      <c r="B225" s="184"/>
      <c r="C225" s="185"/>
      <c r="D225" s="184"/>
      <c r="E225" s="186"/>
      <c r="F225" s="187"/>
      <c r="G225" s="187"/>
      <c r="H225" s="187"/>
      <c r="I225" s="141" t="s">
        <v>309</v>
      </c>
      <c r="J225" s="187"/>
      <c r="K225" s="7"/>
      <c r="L225" s="7"/>
    </row>
    <row r="226" spans="1:12" ht="13.5" thickBot="1">
      <c r="A226"/>
      <c r="B226" s="104">
        <v>1</v>
      </c>
      <c r="C226" s="105">
        <v>2</v>
      </c>
      <c r="D226" s="105">
        <v>3</v>
      </c>
      <c r="E226" s="98">
        <v>4</v>
      </c>
      <c r="F226" s="98">
        <v>5</v>
      </c>
      <c r="G226" s="98">
        <v>6</v>
      </c>
      <c r="H226" s="142">
        <v>7</v>
      </c>
      <c r="I226" s="98">
        <v>8</v>
      </c>
      <c r="J226" s="104">
        <v>9</v>
      </c>
      <c r="K226" s="7"/>
      <c r="L226" s="7"/>
    </row>
    <row r="227" spans="1:12" ht="27.75" customHeight="1">
      <c r="A227"/>
      <c r="B227" s="244" t="s">
        <v>310</v>
      </c>
      <c r="C227" s="108" t="s">
        <v>311</v>
      </c>
      <c r="D227" s="188" t="s">
        <v>312</v>
      </c>
      <c r="E227" s="189"/>
      <c r="F227" s="190">
        <v>20000</v>
      </c>
      <c r="G227" s="48">
        <f t="shared" ref="G227:G247" si="24">ROUND(E227+F227,2)</f>
        <v>20000</v>
      </c>
      <c r="H227" s="190"/>
      <c r="I227" s="190">
        <v>20000</v>
      </c>
      <c r="J227" s="49">
        <f t="shared" ref="J227:J247" si="25">ROUND(H227+I227,2)</f>
        <v>20000</v>
      </c>
      <c r="K227" s="7"/>
      <c r="L227" s="7"/>
    </row>
    <row r="228" spans="1:12" ht="19.5" customHeight="1">
      <c r="A228"/>
      <c r="B228" s="242"/>
      <c r="C228" s="113" t="s">
        <v>257</v>
      </c>
      <c r="D228" s="179" t="s">
        <v>313</v>
      </c>
      <c r="E228" s="180"/>
      <c r="F228" s="181">
        <v>20000</v>
      </c>
      <c r="G228" s="37">
        <f t="shared" si="24"/>
        <v>20000</v>
      </c>
      <c r="H228" s="181"/>
      <c r="I228" s="181"/>
      <c r="J228" s="54">
        <f t="shared" si="25"/>
        <v>0</v>
      </c>
      <c r="K228" s="7"/>
      <c r="L228" s="7"/>
    </row>
    <row r="229" spans="1:12" ht="19.5" customHeight="1">
      <c r="A229"/>
      <c r="B229" s="242"/>
      <c r="C229" s="191" t="s">
        <v>258</v>
      </c>
      <c r="D229" s="192" t="s">
        <v>314</v>
      </c>
      <c r="E229" s="193"/>
      <c r="F229" s="194"/>
      <c r="G229" s="37">
        <f t="shared" si="24"/>
        <v>0</v>
      </c>
      <c r="H229" s="194"/>
      <c r="I229" s="194"/>
      <c r="J229" s="54">
        <f t="shared" si="25"/>
        <v>0</v>
      </c>
      <c r="K229" s="7"/>
      <c r="L229" s="7"/>
    </row>
    <row r="230" spans="1:12" ht="18.75" customHeight="1">
      <c r="A230"/>
      <c r="B230" s="242"/>
      <c r="C230" s="195" t="s">
        <v>260</v>
      </c>
      <c r="D230" s="177" t="s">
        <v>315</v>
      </c>
      <c r="E230" s="178"/>
      <c r="F230" s="126"/>
      <c r="G230" s="37">
        <f t="shared" si="24"/>
        <v>0</v>
      </c>
      <c r="H230" s="126"/>
      <c r="I230" s="126"/>
      <c r="J230" s="54">
        <f t="shared" si="25"/>
        <v>0</v>
      </c>
      <c r="K230" s="7"/>
      <c r="L230" s="7"/>
    </row>
    <row r="231" spans="1:12" ht="20.25" customHeight="1">
      <c r="A231"/>
      <c r="B231" s="242"/>
      <c r="C231" s="118" t="s">
        <v>258</v>
      </c>
      <c r="D231" s="179" t="s">
        <v>316</v>
      </c>
      <c r="E231" s="180"/>
      <c r="F231" s="181"/>
      <c r="G231" s="37">
        <f t="shared" si="24"/>
        <v>0</v>
      </c>
      <c r="H231" s="181"/>
      <c r="I231" s="181"/>
      <c r="J231" s="54">
        <f t="shared" si="25"/>
        <v>0</v>
      </c>
      <c r="K231" s="7"/>
      <c r="L231" s="7"/>
    </row>
    <row r="232" spans="1:12" ht="19.5" customHeight="1">
      <c r="A232"/>
      <c r="B232" s="243"/>
      <c r="C232" s="158"/>
      <c r="D232" s="177" t="s">
        <v>370</v>
      </c>
      <c r="E232" s="178"/>
      <c r="F232" s="126"/>
      <c r="G232" s="37">
        <f t="shared" si="24"/>
        <v>0</v>
      </c>
      <c r="H232" s="126"/>
      <c r="I232" s="126"/>
      <c r="J232" s="54">
        <f t="shared" si="25"/>
        <v>0</v>
      </c>
      <c r="K232" s="7"/>
      <c r="L232" s="7"/>
    </row>
    <row r="233" spans="1:12" ht="26.25" customHeight="1">
      <c r="A233"/>
      <c r="B233" s="241" t="s">
        <v>317</v>
      </c>
      <c r="C233" s="108" t="s">
        <v>318</v>
      </c>
      <c r="D233" s="177" t="s">
        <v>150</v>
      </c>
      <c r="E233" s="178"/>
      <c r="F233" s="126">
        <v>349</v>
      </c>
      <c r="G233" s="37">
        <f t="shared" si="24"/>
        <v>349</v>
      </c>
      <c r="H233" s="126"/>
      <c r="I233" s="126">
        <v>1236</v>
      </c>
      <c r="J233" s="54">
        <f t="shared" si="25"/>
        <v>1236</v>
      </c>
      <c r="K233" s="7"/>
      <c r="L233" s="7"/>
    </row>
    <row r="234" spans="1:12" ht="20.25" customHeight="1">
      <c r="A234"/>
      <c r="B234" s="242"/>
      <c r="C234" s="113"/>
      <c r="D234" s="179" t="s">
        <v>371</v>
      </c>
      <c r="E234" s="180"/>
      <c r="F234" s="181"/>
      <c r="G234" s="37">
        <f t="shared" si="24"/>
        <v>0</v>
      </c>
      <c r="H234" s="181"/>
      <c r="I234" s="181"/>
      <c r="J234" s="54">
        <f t="shared" si="25"/>
        <v>0</v>
      </c>
      <c r="K234" s="7"/>
      <c r="L234" s="7"/>
    </row>
    <row r="235" spans="1:12" ht="21" customHeight="1">
      <c r="A235"/>
      <c r="B235" s="243"/>
      <c r="C235" s="196"/>
      <c r="D235" s="177" t="s">
        <v>372</v>
      </c>
      <c r="E235" s="178"/>
      <c r="F235" s="126"/>
      <c r="G235" s="37">
        <f t="shared" si="24"/>
        <v>0</v>
      </c>
      <c r="H235" s="126"/>
      <c r="I235" s="126"/>
      <c r="J235" s="54">
        <f t="shared" si="25"/>
        <v>0</v>
      </c>
      <c r="K235" s="7"/>
      <c r="L235" s="7"/>
    </row>
    <row r="236" spans="1:12" ht="22.5">
      <c r="A236"/>
      <c r="B236" s="238" t="s">
        <v>319</v>
      </c>
      <c r="C236" s="108" t="s">
        <v>320</v>
      </c>
      <c r="D236" s="127" t="s">
        <v>321</v>
      </c>
      <c r="E236" s="174"/>
      <c r="F236" s="116"/>
      <c r="G236" s="37">
        <f t="shared" si="24"/>
        <v>0</v>
      </c>
      <c r="H236" s="116"/>
      <c r="I236" s="116"/>
      <c r="J236" s="54">
        <f t="shared" si="25"/>
        <v>0</v>
      </c>
      <c r="K236" s="7"/>
      <c r="L236" s="7"/>
    </row>
    <row r="237" spans="1:12" ht="21" customHeight="1">
      <c r="A237"/>
      <c r="B237" s="239"/>
      <c r="C237" s="113" t="s">
        <v>257</v>
      </c>
      <c r="D237" s="179" t="s">
        <v>322</v>
      </c>
      <c r="E237" s="180"/>
      <c r="F237" s="181"/>
      <c r="G237" s="37">
        <f t="shared" si="24"/>
        <v>0</v>
      </c>
      <c r="H237" s="181"/>
      <c r="I237" s="181"/>
      <c r="J237" s="54">
        <f t="shared" si="25"/>
        <v>0</v>
      </c>
      <c r="K237" s="7"/>
      <c r="L237" s="7"/>
    </row>
    <row r="238" spans="1:12" ht="21" customHeight="1">
      <c r="A238"/>
      <c r="B238" s="239"/>
      <c r="C238" s="118" t="s">
        <v>323</v>
      </c>
      <c r="D238" s="179" t="s">
        <v>324</v>
      </c>
      <c r="E238" s="180"/>
      <c r="F238" s="181"/>
      <c r="G238" s="37">
        <f t="shared" si="24"/>
        <v>0</v>
      </c>
      <c r="H238" s="181"/>
      <c r="I238" s="181"/>
      <c r="J238" s="54">
        <f t="shared" si="25"/>
        <v>0</v>
      </c>
      <c r="K238" s="7"/>
      <c r="L238" s="7"/>
    </row>
    <row r="239" spans="1:12" ht="17.25" customHeight="1">
      <c r="A239"/>
      <c r="B239" s="239"/>
      <c r="C239" s="118" t="s">
        <v>258</v>
      </c>
      <c r="D239" s="192" t="s">
        <v>325</v>
      </c>
      <c r="E239" s="193"/>
      <c r="F239" s="194"/>
      <c r="G239" s="37">
        <f t="shared" si="24"/>
        <v>0</v>
      </c>
      <c r="H239" s="194"/>
      <c r="I239" s="194"/>
      <c r="J239" s="54">
        <f t="shared" si="25"/>
        <v>0</v>
      </c>
      <c r="K239" s="7"/>
      <c r="L239" s="7"/>
    </row>
    <row r="240" spans="1:12" ht="18.75" customHeight="1">
      <c r="A240"/>
      <c r="B240" s="239"/>
      <c r="C240" s="121" t="s">
        <v>326</v>
      </c>
      <c r="D240" s="177" t="s">
        <v>327</v>
      </c>
      <c r="E240" s="178"/>
      <c r="F240" s="126"/>
      <c r="G240" s="37">
        <f t="shared" si="24"/>
        <v>0</v>
      </c>
      <c r="H240" s="126"/>
      <c r="I240" s="126"/>
      <c r="J240" s="54">
        <f t="shared" si="25"/>
        <v>0</v>
      </c>
      <c r="K240" s="7"/>
      <c r="L240" s="7"/>
    </row>
    <row r="241" spans="1:12" ht="18.75" customHeight="1">
      <c r="A241"/>
      <c r="B241" s="239"/>
      <c r="C241" s="118" t="s">
        <v>258</v>
      </c>
      <c r="D241" s="179" t="s">
        <v>328</v>
      </c>
      <c r="E241" s="180"/>
      <c r="F241" s="181"/>
      <c r="G241" s="37">
        <f t="shared" si="24"/>
        <v>0</v>
      </c>
      <c r="H241" s="181"/>
      <c r="I241" s="181"/>
      <c r="J241" s="54">
        <f t="shared" si="25"/>
        <v>0</v>
      </c>
      <c r="K241" s="7"/>
      <c r="L241" s="7"/>
    </row>
    <row r="242" spans="1:12" ht="21.75" customHeight="1">
      <c r="A242"/>
      <c r="B242" s="239"/>
      <c r="C242" s="121" t="s">
        <v>260</v>
      </c>
      <c r="D242" s="177" t="s">
        <v>329</v>
      </c>
      <c r="E242" s="178"/>
      <c r="F242" s="126"/>
      <c r="G242" s="37">
        <f t="shared" si="24"/>
        <v>0</v>
      </c>
      <c r="H242" s="126"/>
      <c r="I242" s="126"/>
      <c r="J242" s="54">
        <f t="shared" si="25"/>
        <v>0</v>
      </c>
      <c r="K242" s="7"/>
      <c r="L242" s="7"/>
    </row>
    <row r="243" spans="1:12" ht="18" customHeight="1">
      <c r="A243"/>
      <c r="B243" s="239"/>
      <c r="C243" s="118" t="s">
        <v>258</v>
      </c>
      <c r="D243" s="179" t="s">
        <v>330</v>
      </c>
      <c r="E243" s="180"/>
      <c r="F243" s="181"/>
      <c r="G243" s="37">
        <f t="shared" si="24"/>
        <v>0</v>
      </c>
      <c r="H243" s="181"/>
      <c r="I243" s="181"/>
      <c r="J243" s="54">
        <f t="shared" si="25"/>
        <v>0</v>
      </c>
      <c r="K243" s="7"/>
      <c r="L243" s="7"/>
    </row>
    <row r="244" spans="1:12" ht="18" customHeight="1">
      <c r="A244"/>
      <c r="B244" s="346"/>
      <c r="C244" s="132"/>
      <c r="D244" s="127" t="s">
        <v>373</v>
      </c>
      <c r="E244" s="174"/>
      <c r="F244" s="116"/>
      <c r="G244" s="37">
        <f t="shared" si="24"/>
        <v>0</v>
      </c>
      <c r="H244" s="116"/>
      <c r="I244" s="116"/>
      <c r="J244" s="54">
        <f t="shared" si="25"/>
        <v>0</v>
      </c>
      <c r="K244" s="7"/>
      <c r="L244" s="7"/>
    </row>
    <row r="245" spans="1:12" ht="22.5">
      <c r="A245"/>
      <c r="B245" s="238" t="s">
        <v>331</v>
      </c>
      <c r="C245" s="108" t="s">
        <v>332</v>
      </c>
      <c r="D245" s="127" t="s">
        <v>333</v>
      </c>
      <c r="E245" s="174"/>
      <c r="F245" s="116">
        <v>27775064.789999999</v>
      </c>
      <c r="G245" s="37">
        <f t="shared" si="24"/>
        <v>27775064.789999999</v>
      </c>
      <c r="H245" s="116"/>
      <c r="I245" s="116">
        <v>27775064.789999999</v>
      </c>
      <c r="J245" s="54">
        <f t="shared" si="25"/>
        <v>27775064.789999999</v>
      </c>
      <c r="K245" s="7"/>
      <c r="L245" s="7"/>
    </row>
    <row r="246" spans="1:12" ht="19.5" customHeight="1">
      <c r="A246"/>
      <c r="B246" s="344"/>
      <c r="C246" s="197" t="s">
        <v>257</v>
      </c>
      <c r="D246" s="179" t="s">
        <v>334</v>
      </c>
      <c r="E246" s="180"/>
      <c r="F246" s="181">
        <v>27775064.789999999</v>
      </c>
      <c r="G246" s="37">
        <f t="shared" si="24"/>
        <v>27775064.789999999</v>
      </c>
      <c r="H246" s="181"/>
      <c r="I246" s="181">
        <v>27775064.789999999</v>
      </c>
      <c r="J246" s="54">
        <f t="shared" si="25"/>
        <v>27775064.789999999</v>
      </c>
      <c r="K246" s="7"/>
      <c r="L246" s="7"/>
    </row>
    <row r="247" spans="1:12" ht="21" customHeight="1" thickBot="1">
      <c r="A247"/>
      <c r="B247" s="347"/>
      <c r="C247" s="198" t="s">
        <v>323</v>
      </c>
      <c r="D247" s="199" t="s">
        <v>335</v>
      </c>
      <c r="E247" s="200"/>
      <c r="F247" s="201">
        <v>27775064.789999999</v>
      </c>
      <c r="G247" s="70">
        <f t="shared" si="24"/>
        <v>27775064.789999999</v>
      </c>
      <c r="H247" s="201"/>
      <c r="I247" s="201">
        <v>27775064.789999999</v>
      </c>
      <c r="J247" s="71">
        <f t="shared" si="25"/>
        <v>27775064.789999999</v>
      </c>
      <c r="K247" s="7"/>
      <c r="L247" s="7"/>
    </row>
    <row r="248" spans="1:12" ht="14.25">
      <c r="A248"/>
      <c r="B248" s="202"/>
      <c r="C248" s="185"/>
      <c r="D248" s="184"/>
      <c r="E248" s="186"/>
      <c r="F248" s="187"/>
      <c r="G248" s="187"/>
      <c r="H248" s="187"/>
      <c r="I248" s="141" t="s">
        <v>336</v>
      </c>
      <c r="J248" s="187"/>
      <c r="K248" s="7"/>
      <c r="L248" s="7"/>
    </row>
    <row r="249" spans="1:12" ht="13.5" thickBot="1">
      <c r="A249"/>
      <c r="B249" s="203" t="s">
        <v>337</v>
      </c>
      <c r="C249" s="204">
        <v>2</v>
      </c>
      <c r="D249" s="105">
        <v>3</v>
      </c>
      <c r="E249" s="98">
        <v>4</v>
      </c>
      <c r="F249" s="98">
        <v>5</v>
      </c>
      <c r="G249" s="98">
        <v>6</v>
      </c>
      <c r="H249" s="142">
        <v>7</v>
      </c>
      <c r="I249" s="98">
        <v>8</v>
      </c>
      <c r="J249" s="104">
        <v>9</v>
      </c>
      <c r="K249" s="7"/>
      <c r="L249" s="7"/>
    </row>
    <row r="250" spans="1:12" ht="21.75" customHeight="1">
      <c r="A250"/>
      <c r="B250" s="246" t="s">
        <v>331</v>
      </c>
      <c r="C250" s="118" t="s">
        <v>258</v>
      </c>
      <c r="D250" s="188" t="s">
        <v>338</v>
      </c>
      <c r="E250" s="189"/>
      <c r="F250" s="190"/>
      <c r="G250" s="48">
        <f t="shared" ref="G250:G266" si="26">ROUND(E250+F250,2)</f>
        <v>0</v>
      </c>
      <c r="H250" s="190"/>
      <c r="I250" s="190"/>
      <c r="J250" s="49">
        <f t="shared" ref="J250:J266" si="27">ROUND(H250+I250,2)</f>
        <v>0</v>
      </c>
      <c r="K250" s="7"/>
      <c r="L250" s="7"/>
    </row>
    <row r="251" spans="1:12" ht="21" customHeight="1">
      <c r="A251"/>
      <c r="B251" s="344"/>
      <c r="C251" s="121" t="s">
        <v>326</v>
      </c>
      <c r="D251" s="177" t="s">
        <v>339</v>
      </c>
      <c r="E251" s="178"/>
      <c r="F251" s="126"/>
      <c r="G251" s="37">
        <f t="shared" si="26"/>
        <v>0</v>
      </c>
      <c r="H251" s="126"/>
      <c r="I251" s="126"/>
      <c r="J251" s="54">
        <f t="shared" si="27"/>
        <v>0</v>
      </c>
      <c r="K251" s="7"/>
      <c r="L251" s="7"/>
    </row>
    <row r="252" spans="1:12" ht="18.75" customHeight="1">
      <c r="A252"/>
      <c r="B252" s="344"/>
      <c r="C252" s="118" t="s">
        <v>258</v>
      </c>
      <c r="D252" s="179" t="s">
        <v>340</v>
      </c>
      <c r="E252" s="180"/>
      <c r="F252" s="181"/>
      <c r="G252" s="37">
        <f t="shared" si="26"/>
        <v>0</v>
      </c>
      <c r="H252" s="181"/>
      <c r="I252" s="181"/>
      <c r="J252" s="54">
        <f t="shared" si="27"/>
        <v>0</v>
      </c>
      <c r="K252" s="7"/>
      <c r="L252" s="7"/>
    </row>
    <row r="253" spans="1:12" ht="18" customHeight="1">
      <c r="A253"/>
      <c r="B253" s="344"/>
      <c r="C253" s="121" t="s">
        <v>260</v>
      </c>
      <c r="D253" s="177" t="s">
        <v>341</v>
      </c>
      <c r="E253" s="178"/>
      <c r="F253" s="126"/>
      <c r="G253" s="37">
        <f t="shared" si="26"/>
        <v>0</v>
      </c>
      <c r="H253" s="126"/>
      <c r="I253" s="126"/>
      <c r="J253" s="54">
        <f t="shared" si="27"/>
        <v>0</v>
      </c>
      <c r="K253" s="7"/>
      <c r="L253" s="7"/>
    </row>
    <row r="254" spans="1:12" ht="17.25" customHeight="1">
      <c r="A254"/>
      <c r="B254" s="344"/>
      <c r="C254" s="205" t="s">
        <v>258</v>
      </c>
      <c r="D254" s="179" t="s">
        <v>342</v>
      </c>
      <c r="E254" s="180"/>
      <c r="F254" s="181"/>
      <c r="G254" s="37">
        <f t="shared" si="26"/>
        <v>0</v>
      </c>
      <c r="H254" s="181"/>
      <c r="I254" s="181"/>
      <c r="J254" s="54">
        <f t="shared" si="27"/>
        <v>0</v>
      </c>
      <c r="K254" s="7"/>
      <c r="L254" s="7"/>
    </row>
    <row r="255" spans="1:12" ht="18" customHeight="1">
      <c r="A255"/>
      <c r="B255" s="346"/>
      <c r="C255" s="132"/>
      <c r="D255" s="128" t="s">
        <v>374</v>
      </c>
      <c r="E255" s="206"/>
      <c r="F255" s="130"/>
      <c r="G255" s="37">
        <f t="shared" si="26"/>
        <v>0</v>
      </c>
      <c r="H255" s="130"/>
      <c r="I255" s="130"/>
      <c r="J255" s="54">
        <f t="shared" si="27"/>
        <v>0</v>
      </c>
      <c r="K255" s="7"/>
      <c r="L255" s="7"/>
    </row>
    <row r="256" spans="1:12" ht="25.5" customHeight="1">
      <c r="A256"/>
      <c r="B256" s="238" t="s">
        <v>343</v>
      </c>
      <c r="C256" s="108" t="s">
        <v>344</v>
      </c>
      <c r="D256" s="127" t="s">
        <v>152</v>
      </c>
      <c r="E256" s="174"/>
      <c r="F256" s="116"/>
      <c r="G256" s="37">
        <f t="shared" si="26"/>
        <v>0</v>
      </c>
      <c r="H256" s="116"/>
      <c r="I256" s="116"/>
      <c r="J256" s="54">
        <f t="shared" si="27"/>
        <v>0</v>
      </c>
      <c r="K256" s="7"/>
      <c r="L256" s="7"/>
    </row>
    <row r="257" spans="1:12" ht="19.5" customHeight="1">
      <c r="A257"/>
      <c r="B257" s="239"/>
      <c r="C257" s="113" t="s">
        <v>257</v>
      </c>
      <c r="D257" s="179" t="s">
        <v>345</v>
      </c>
      <c r="E257" s="180"/>
      <c r="F257" s="181"/>
      <c r="G257" s="37">
        <f t="shared" si="26"/>
        <v>0</v>
      </c>
      <c r="H257" s="181"/>
      <c r="I257" s="181"/>
      <c r="J257" s="54">
        <f t="shared" si="27"/>
        <v>0</v>
      </c>
      <c r="K257" s="7"/>
      <c r="L257" s="7"/>
    </row>
    <row r="258" spans="1:12" ht="20.25" customHeight="1">
      <c r="A258"/>
      <c r="B258" s="239"/>
      <c r="C258" s="118" t="s">
        <v>346</v>
      </c>
      <c r="D258" s="179" t="s">
        <v>347</v>
      </c>
      <c r="E258" s="180"/>
      <c r="F258" s="181"/>
      <c r="G258" s="37">
        <f t="shared" si="26"/>
        <v>0</v>
      </c>
      <c r="H258" s="181"/>
      <c r="I258" s="181"/>
      <c r="J258" s="54">
        <f t="shared" si="27"/>
        <v>0</v>
      </c>
      <c r="K258" s="7"/>
      <c r="L258" s="7"/>
    </row>
    <row r="259" spans="1:12" ht="18.75" customHeight="1">
      <c r="A259"/>
      <c r="B259" s="239"/>
      <c r="C259" s="118" t="s">
        <v>258</v>
      </c>
      <c r="D259" s="192" t="s">
        <v>348</v>
      </c>
      <c r="E259" s="193"/>
      <c r="F259" s="194"/>
      <c r="G259" s="37">
        <f t="shared" si="26"/>
        <v>0</v>
      </c>
      <c r="H259" s="194"/>
      <c r="I259" s="194"/>
      <c r="J259" s="54">
        <f t="shared" si="27"/>
        <v>0</v>
      </c>
      <c r="K259" s="7"/>
      <c r="L259" s="7"/>
    </row>
    <row r="260" spans="1:12" ht="19.5" customHeight="1">
      <c r="A260"/>
      <c r="B260" s="239"/>
      <c r="C260" s="121" t="s">
        <v>326</v>
      </c>
      <c r="D260" s="177" t="s">
        <v>349</v>
      </c>
      <c r="E260" s="178"/>
      <c r="F260" s="126"/>
      <c r="G260" s="37">
        <f t="shared" si="26"/>
        <v>0</v>
      </c>
      <c r="H260" s="126"/>
      <c r="I260" s="126"/>
      <c r="J260" s="54">
        <f t="shared" si="27"/>
        <v>0</v>
      </c>
      <c r="K260" s="7"/>
      <c r="L260" s="7"/>
    </row>
    <row r="261" spans="1:12" ht="19.5" customHeight="1">
      <c r="A261"/>
      <c r="B261" s="239"/>
      <c r="C261" s="118" t="s">
        <v>258</v>
      </c>
      <c r="D261" s="179" t="s">
        <v>350</v>
      </c>
      <c r="E261" s="180"/>
      <c r="F261" s="181"/>
      <c r="G261" s="37">
        <f t="shared" si="26"/>
        <v>0</v>
      </c>
      <c r="H261" s="181"/>
      <c r="I261" s="181"/>
      <c r="J261" s="54">
        <f t="shared" si="27"/>
        <v>0</v>
      </c>
      <c r="K261" s="7"/>
      <c r="L261" s="7"/>
    </row>
    <row r="262" spans="1:12" ht="20.25" customHeight="1">
      <c r="A262"/>
      <c r="B262" s="239"/>
      <c r="C262" s="121" t="s">
        <v>260</v>
      </c>
      <c r="D262" s="177" t="s">
        <v>351</v>
      </c>
      <c r="E262" s="178"/>
      <c r="F262" s="126"/>
      <c r="G262" s="37">
        <f t="shared" si="26"/>
        <v>0</v>
      </c>
      <c r="H262" s="126"/>
      <c r="I262" s="126"/>
      <c r="J262" s="54">
        <f t="shared" si="27"/>
        <v>0</v>
      </c>
      <c r="K262" s="7"/>
      <c r="L262" s="7"/>
    </row>
    <row r="263" spans="1:12" ht="18" customHeight="1">
      <c r="A263"/>
      <c r="B263" s="239"/>
      <c r="C263" s="118" t="s">
        <v>258</v>
      </c>
      <c r="D263" s="179" t="s">
        <v>352</v>
      </c>
      <c r="E263" s="180"/>
      <c r="F263" s="181"/>
      <c r="G263" s="37">
        <f t="shared" si="26"/>
        <v>0</v>
      </c>
      <c r="H263" s="181"/>
      <c r="I263" s="181"/>
      <c r="J263" s="54">
        <f t="shared" si="27"/>
        <v>0</v>
      </c>
      <c r="K263" s="7"/>
      <c r="L263" s="7"/>
    </row>
    <row r="264" spans="1:12">
      <c r="A264"/>
      <c r="B264" s="344"/>
      <c r="C264" s="232"/>
      <c r="D264" s="159" t="s">
        <v>375</v>
      </c>
      <c r="E264" s="233"/>
      <c r="F264" s="175"/>
      <c r="G264" s="59">
        <f t="shared" si="26"/>
        <v>0</v>
      </c>
      <c r="H264" s="175"/>
      <c r="I264" s="175"/>
      <c r="J264" s="60">
        <f t="shared" si="27"/>
        <v>0</v>
      </c>
      <c r="K264" s="7"/>
      <c r="L264" s="7"/>
    </row>
    <row r="265" spans="1:12" ht="27.75" customHeight="1">
      <c r="A265"/>
      <c r="B265" s="236">
        <v>27</v>
      </c>
      <c r="C265" s="234" t="s">
        <v>401</v>
      </c>
      <c r="D265" s="165" t="s">
        <v>399</v>
      </c>
      <c r="E265" s="174"/>
      <c r="F265" s="116"/>
      <c r="G265" s="59">
        <f t="shared" si="26"/>
        <v>0</v>
      </c>
      <c r="H265" s="116"/>
      <c r="I265" s="116"/>
      <c r="J265" s="60">
        <f t="shared" si="27"/>
        <v>0</v>
      </c>
      <c r="K265" s="7"/>
      <c r="L265" s="7"/>
    </row>
    <row r="266" spans="1:12" ht="29.25" customHeight="1" thickBot="1">
      <c r="A266"/>
      <c r="B266" s="237">
        <v>30</v>
      </c>
      <c r="C266" s="234" t="s">
        <v>402</v>
      </c>
      <c r="D266" s="235" t="s">
        <v>400</v>
      </c>
      <c r="E266" s="182"/>
      <c r="F266" s="183"/>
      <c r="G266" s="70">
        <f t="shared" si="26"/>
        <v>0</v>
      </c>
      <c r="H266" s="183"/>
      <c r="I266" s="183"/>
      <c r="J266" s="71">
        <f t="shared" si="27"/>
        <v>0</v>
      </c>
      <c r="K266" s="7"/>
      <c r="L266" s="7"/>
    </row>
    <row r="267" spans="1:12" s="212" customFormat="1" ht="15">
      <c r="A267" s="207"/>
      <c r="B267" s="208"/>
      <c r="C267" s="209"/>
      <c r="D267" s="210"/>
      <c r="E267" s="211"/>
      <c r="F267" s="96"/>
      <c r="G267" s="96"/>
      <c r="H267" s="96"/>
      <c r="I267" s="96"/>
      <c r="J267" s="96"/>
      <c r="K267" s="17"/>
      <c r="L267" s="17"/>
    </row>
    <row r="268" spans="1:12" ht="19.5" customHeight="1">
      <c r="A268"/>
      <c r="B268" s="95"/>
      <c r="C268" s="213" t="s">
        <v>353</v>
      </c>
      <c r="D268" s="353"/>
      <c r="E268" s="353"/>
      <c r="F268"/>
      <c r="G268" s="353" t="s">
        <v>407</v>
      </c>
      <c r="H268" s="353"/>
      <c r="I268" s="353"/>
      <c r="J268"/>
      <c r="K268" s="7"/>
      <c r="L268" s="7"/>
    </row>
    <row r="269" spans="1:12">
      <c r="A269"/>
      <c r="B269" s="90"/>
      <c r="C269" s="214"/>
      <c r="D269" s="350" t="s">
        <v>354</v>
      </c>
      <c r="E269" s="350"/>
      <c r="F269"/>
      <c r="G269" s="351" t="s">
        <v>355</v>
      </c>
      <c r="H269" s="351"/>
      <c r="I269" s="351"/>
      <c r="J269"/>
      <c r="K269" s="7"/>
      <c r="L269" s="7"/>
    </row>
    <row r="270" spans="1:12" ht="19.5" customHeight="1">
      <c r="A270"/>
      <c r="B270" s="215"/>
      <c r="C270" s="216" t="s">
        <v>356</v>
      </c>
      <c r="D270" s="342"/>
      <c r="E270" s="342"/>
      <c r="F270" s="90"/>
      <c r="G270" s="343" t="s">
        <v>408</v>
      </c>
      <c r="H270" s="343"/>
      <c r="I270" s="343"/>
      <c r="J270"/>
      <c r="K270" s="7"/>
      <c r="L270" s="7"/>
    </row>
    <row r="271" spans="1:12">
      <c r="A271"/>
      <c r="B271" s="215"/>
      <c r="C271" s="215"/>
      <c r="D271" s="350" t="s">
        <v>354</v>
      </c>
      <c r="E271" s="350"/>
      <c r="F271"/>
      <c r="G271" s="351" t="s">
        <v>355</v>
      </c>
      <c r="H271" s="351"/>
      <c r="I271" s="351"/>
      <c r="J271"/>
      <c r="K271" s="7"/>
      <c r="L271" s="7"/>
    </row>
    <row r="272" spans="1:12">
      <c r="A272"/>
      <c r="B272" s="215"/>
      <c r="C272" s="215"/>
      <c r="D272" s="215"/>
      <c r="E272" s="90"/>
      <c r="F272" s="90"/>
      <c r="G272" s="217"/>
      <c r="H272"/>
      <c r="I272" s="217"/>
      <c r="J272"/>
      <c r="K272" s="7"/>
      <c r="L272" s="7"/>
    </row>
    <row r="273" spans="1:12" ht="12" customHeight="1">
      <c r="A273"/>
      <c r="B273" s="1"/>
      <c r="C273" s="218" t="s">
        <v>357</v>
      </c>
      <c r="D273" s="94"/>
      <c r="E273" s="352"/>
      <c r="F273" s="352"/>
      <c r="G273" s="352"/>
      <c r="H273" s="352"/>
      <c r="I273" s="217"/>
      <c r="J273"/>
      <c r="K273" s="7"/>
      <c r="L273" s="7"/>
    </row>
    <row r="274" spans="1:12">
      <c r="A274"/>
      <c r="B274" s="96"/>
      <c r="C274" s="96"/>
      <c r="D274" s="96"/>
      <c r="E274" s="350" t="s">
        <v>358</v>
      </c>
      <c r="F274" s="350"/>
      <c r="G274" s="350"/>
      <c r="H274" s="350"/>
      <c r="K274" s="7"/>
      <c r="L274" s="7"/>
    </row>
    <row r="275" spans="1:12">
      <c r="A275"/>
      <c r="B275" s="215"/>
      <c r="C275" s="215"/>
      <c r="D275" s="1"/>
      <c r="K275" s="7"/>
      <c r="L275" s="7"/>
    </row>
    <row r="276" spans="1:12" ht="23.25" customHeight="1">
      <c r="A276"/>
      <c r="B276" s="215"/>
      <c r="C276" s="262" t="s">
        <v>359</v>
      </c>
      <c r="D276" s="262"/>
      <c r="E276" s="262"/>
      <c r="F276" s="262"/>
      <c r="G276" s="262"/>
      <c r="H276" s="219"/>
      <c r="J276" s="96"/>
      <c r="K276" s="7"/>
      <c r="L276" s="7"/>
    </row>
    <row r="277" spans="1:12">
      <c r="A277"/>
      <c r="B277" s="215"/>
      <c r="C277" s="264" t="s">
        <v>360</v>
      </c>
      <c r="D277" s="264"/>
      <c r="E277" s="264"/>
      <c r="F277" s="264"/>
      <c r="G277" s="264"/>
      <c r="H277" s="220"/>
      <c r="J277" s="96"/>
      <c r="K277" s="7"/>
      <c r="L277" s="7"/>
    </row>
    <row r="278" spans="1:12" ht="25.5" customHeight="1">
      <c r="A278"/>
      <c r="B278" s="1"/>
      <c r="C278" s="1"/>
      <c r="D278" s="1"/>
      <c r="H278"/>
      <c r="I278"/>
      <c r="J278"/>
      <c r="K278" s="7"/>
      <c r="L278" s="7"/>
    </row>
    <row r="279" spans="1:12" ht="21.75" customHeight="1">
      <c r="A279"/>
      <c r="B279" s="1"/>
      <c r="C279" s="262" t="s">
        <v>361</v>
      </c>
      <c r="D279" s="262"/>
      <c r="E279" s="262"/>
      <c r="F279" s="262"/>
      <c r="G279" s="262"/>
      <c r="H279" s="221"/>
      <c r="I279"/>
      <c r="J279"/>
      <c r="K279" s="7"/>
      <c r="L279" s="7"/>
    </row>
    <row r="280" spans="1:12">
      <c r="A280"/>
      <c r="B280" s="90"/>
      <c r="C280" s="263" t="s">
        <v>362</v>
      </c>
      <c r="D280" s="263"/>
      <c r="E280" s="263"/>
      <c r="F280" s="263"/>
      <c r="G280" s="263"/>
      <c r="H280" s="210"/>
      <c r="I280" s="217"/>
      <c r="J280"/>
      <c r="K280" s="7"/>
      <c r="L280" s="7"/>
    </row>
    <row r="281" spans="1:12" ht="26.25" customHeight="1">
      <c r="A281"/>
      <c r="B281" s="1"/>
      <c r="C281" s="222" t="s">
        <v>363</v>
      </c>
      <c r="D281" s="90"/>
      <c r="E281" s="95"/>
      <c r="F281" s="223"/>
      <c r="G281" s="223"/>
      <c r="H281" s="223"/>
      <c r="I281" s="224"/>
      <c r="J281" s="224"/>
      <c r="K281" s="7"/>
      <c r="L281" s="7"/>
    </row>
    <row r="282" spans="1:12">
      <c r="A282"/>
      <c r="B282" s="90"/>
      <c r="C282" s="90"/>
      <c r="D282" s="90"/>
      <c r="E282" s="94"/>
      <c r="F282" s="94"/>
      <c r="G282" s="94"/>
      <c r="H282" s="94"/>
      <c r="I282" s="217"/>
      <c r="J282" s="217"/>
      <c r="K282" s="7"/>
      <c r="L282" s="7"/>
    </row>
  </sheetData>
  <mergeCells count="231">
    <mergeCell ref="E273:H273"/>
    <mergeCell ref="E274:H274"/>
    <mergeCell ref="B250:B255"/>
    <mergeCell ref="B256:B264"/>
    <mergeCell ref="D268:E268"/>
    <mergeCell ref="G268:I268"/>
    <mergeCell ref="D269:E269"/>
    <mergeCell ref="G269:I269"/>
    <mergeCell ref="D270:E270"/>
    <mergeCell ref="G270:I270"/>
    <mergeCell ref="B221:B224"/>
    <mergeCell ref="B236:B244"/>
    <mergeCell ref="B245:B247"/>
    <mergeCell ref="E165:E167"/>
    <mergeCell ref="G165:G167"/>
    <mergeCell ref="D271:E271"/>
    <mergeCell ref="G271:I271"/>
    <mergeCell ref="B169:B173"/>
    <mergeCell ref="B174:B176"/>
    <mergeCell ref="B177:B179"/>
    <mergeCell ref="B152:C152"/>
    <mergeCell ref="F165:F167"/>
    <mergeCell ref="B153:C153"/>
    <mergeCell ref="B155:C155"/>
    <mergeCell ref="B154:C154"/>
    <mergeCell ref="B156:C156"/>
    <mergeCell ref="B158:C158"/>
    <mergeCell ref="B162:J162"/>
    <mergeCell ref="E164:G164"/>
    <mergeCell ref="H164:J164"/>
    <mergeCell ref="I165:I167"/>
    <mergeCell ref="H165:H167"/>
    <mergeCell ref="B149:C149"/>
    <mergeCell ref="B137:C137"/>
    <mergeCell ref="B139:C142"/>
    <mergeCell ref="B143:C143"/>
    <mergeCell ref="B144:C144"/>
    <mergeCell ref="B145:C145"/>
    <mergeCell ref="B146:C146"/>
    <mergeCell ref="B150:C150"/>
    <mergeCell ref="B151:C151"/>
    <mergeCell ref="I139:L139"/>
    <mergeCell ref="E140:E142"/>
    <mergeCell ref="F140:F142"/>
    <mergeCell ref="H140:H142"/>
    <mergeCell ref="I140:I142"/>
    <mergeCell ref="J140:J142"/>
    <mergeCell ref="L140:L142"/>
    <mergeCell ref="B147:C147"/>
    <mergeCell ref="B148:C148"/>
    <mergeCell ref="D139:D142"/>
    <mergeCell ref="E139:H139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27:C127"/>
    <mergeCell ref="B128:C128"/>
    <mergeCell ref="B118:C118"/>
    <mergeCell ref="B120:C123"/>
    <mergeCell ref="L121:L123"/>
    <mergeCell ref="B124:C124"/>
    <mergeCell ref="B125:C125"/>
    <mergeCell ref="B126:C126"/>
    <mergeCell ref="D120:D123"/>
    <mergeCell ref="E120:H120"/>
    <mergeCell ref="I120:L120"/>
    <mergeCell ref="E121:E123"/>
    <mergeCell ref="F121:F123"/>
    <mergeCell ref="H121:H123"/>
    <mergeCell ref="I121:I123"/>
    <mergeCell ref="J121:J123"/>
    <mergeCell ref="B110:C110"/>
    <mergeCell ref="B113:C113"/>
    <mergeCell ref="B114:C114"/>
    <mergeCell ref="B115:C115"/>
    <mergeCell ref="B116:C116"/>
    <mergeCell ref="B117:C117"/>
    <mergeCell ref="B111:C111"/>
    <mergeCell ref="B112:C112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D94:D97"/>
    <mergeCell ref="E94:H94"/>
    <mergeCell ref="I94:L94"/>
    <mergeCell ref="E95:E97"/>
    <mergeCell ref="F95:F97"/>
    <mergeCell ref="H95:H97"/>
    <mergeCell ref="I95:I97"/>
    <mergeCell ref="J95:J97"/>
    <mergeCell ref="L95:L97"/>
    <mergeCell ref="B80:C80"/>
    <mergeCell ref="B69:C69"/>
    <mergeCell ref="B70:C70"/>
    <mergeCell ref="B94:C97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I65:L65"/>
    <mergeCell ref="E66:E68"/>
    <mergeCell ref="F66:F68"/>
    <mergeCell ref="G66:G68"/>
    <mergeCell ref="H66:H68"/>
    <mergeCell ref="I66:I68"/>
    <mergeCell ref="J66:J68"/>
    <mergeCell ref="K66:K68"/>
    <mergeCell ref="B71:C71"/>
    <mergeCell ref="B65:C68"/>
    <mergeCell ref="L66:L68"/>
    <mergeCell ref="D65:D68"/>
    <mergeCell ref="E65:H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I40:I42"/>
    <mergeCell ref="J40:J42"/>
    <mergeCell ref="E39:H39"/>
    <mergeCell ref="I39:L39"/>
    <mergeCell ref="L40:L42"/>
    <mergeCell ref="B41:C41"/>
    <mergeCell ref="B42:C42"/>
    <mergeCell ref="B40:C40"/>
    <mergeCell ref="E40:E42"/>
    <mergeCell ref="F40:F42"/>
    <mergeCell ref="H40:H42"/>
    <mergeCell ref="B39:C39"/>
    <mergeCell ref="D13:I13"/>
    <mergeCell ref="B17:C17"/>
    <mergeCell ref="E17:H17"/>
    <mergeCell ref="I17:L17"/>
    <mergeCell ref="B18:C18"/>
    <mergeCell ref="H18:H20"/>
    <mergeCell ref="L18:L20"/>
    <mergeCell ref="B12:C12"/>
    <mergeCell ref="B13:C13"/>
    <mergeCell ref="B8:C8"/>
    <mergeCell ref="B9:C9"/>
    <mergeCell ref="B10:C10"/>
    <mergeCell ref="B11:C11"/>
    <mergeCell ref="D10:I10"/>
    <mergeCell ref="B2:K2"/>
    <mergeCell ref="B3:K3"/>
    <mergeCell ref="B4:K4"/>
    <mergeCell ref="E5:G5"/>
    <mergeCell ref="D8:I8"/>
    <mergeCell ref="D9:I9"/>
    <mergeCell ref="C279:G279"/>
    <mergeCell ref="B29:C29"/>
    <mergeCell ref="B30:C30"/>
    <mergeCell ref="B31:C31"/>
    <mergeCell ref="B32:C32"/>
    <mergeCell ref="C280:G280"/>
    <mergeCell ref="C276:G276"/>
    <mergeCell ref="C277:G277"/>
    <mergeCell ref="B35:C35"/>
    <mergeCell ref="B36:C36"/>
    <mergeCell ref="B33:C33"/>
    <mergeCell ref="B34:C34"/>
    <mergeCell ref="B53:C53"/>
    <mergeCell ref="B52:C52"/>
    <mergeCell ref="B50:C50"/>
    <mergeCell ref="B51:C51"/>
    <mergeCell ref="B37:C37"/>
    <mergeCell ref="B54:C54"/>
    <mergeCell ref="B43:C43"/>
    <mergeCell ref="B44:C44"/>
    <mergeCell ref="B45:C45"/>
    <mergeCell ref="B46:C46"/>
    <mergeCell ref="B47:C47"/>
    <mergeCell ref="B48:C48"/>
    <mergeCell ref="B157:C157"/>
    <mergeCell ref="B14:C14"/>
    <mergeCell ref="B15:C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9:C49"/>
    <mergeCell ref="B72:C72"/>
    <mergeCell ref="B73:C73"/>
    <mergeCell ref="B74:C74"/>
    <mergeCell ref="B75:C75"/>
    <mergeCell ref="B76:C76"/>
    <mergeCell ref="B77:C77"/>
    <mergeCell ref="B78:C78"/>
    <mergeCell ref="B91:C91"/>
    <mergeCell ref="B90:C90"/>
    <mergeCell ref="B79:C79"/>
    <mergeCell ref="B211:B214"/>
    <mergeCell ref="B215:B217"/>
    <mergeCell ref="B218:B220"/>
    <mergeCell ref="B227:B232"/>
    <mergeCell ref="B233:B235"/>
    <mergeCell ref="B180:B182"/>
    <mergeCell ref="B183:B185"/>
    <mergeCell ref="B188:B190"/>
    <mergeCell ref="B192:B194"/>
    <mergeCell ref="B197:B202"/>
    <mergeCell ref="B203:B205"/>
  </mergeCells>
  <phoneticPr fontId="0" type="noConversion"/>
  <pageMargins left="0.75" right="0.75" top="1" bottom="1" header="0.5" footer="0.5"/>
  <pageSetup paperSize="9" scale="69" fitToHeight="0" orientation="landscape" r:id="rId1"/>
  <headerFooter alignWithMargins="0"/>
  <rowBreaks count="10" manualBreakCount="10">
    <brk id="37" max="16383" man="1"/>
    <brk id="63" max="16383" man="1"/>
    <brk id="92" max="16383" man="1"/>
    <brk id="118" max="16383" man="1"/>
    <brk id="137" max="16383" man="1"/>
    <brk id="160" max="16383" man="1"/>
    <brk id="185" max="16383" man="1"/>
    <brk id="206" max="16383" man="1"/>
    <brk id="224" max="16383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система</cp:lastModifiedBy>
  <dcterms:created xsi:type="dcterms:W3CDTF">2011-11-03T09:54:17Z</dcterms:created>
  <dcterms:modified xsi:type="dcterms:W3CDTF">2015-06-23T05:41:48Z</dcterms:modified>
</cp:coreProperties>
</file>